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mc:AlternateContent xmlns:mc="http://schemas.openxmlformats.org/markup-compatibility/2006">
    <mc:Choice Requires="x15">
      <x15ac:absPath xmlns:x15ac="http://schemas.microsoft.com/office/spreadsheetml/2010/11/ac" url="C:\Users\shinrin075\Downloads\"/>
    </mc:Choice>
  </mc:AlternateContent>
  <xr:revisionPtr revIDLastSave="0" documentId="13_ncr:1_{15053753-6CA5-43F5-B982-C7176F98956A}" xr6:coauthVersionLast="47" xr6:coauthVersionMax="47" xr10:uidLastSave="{00000000-0000-0000-0000-000000000000}"/>
  <bookViews>
    <workbookView xWindow="-120" yWindow="-120" windowWidth="20730" windowHeight="11160" tabRatio="878" activeTab="6" xr2:uid="{00000000-000D-0000-FFFF-FFFF00000000}"/>
  </bookViews>
  <sheets>
    <sheet name="様式16号" sheetId="17" r:id="rId1"/>
    <sheet name="別添1_作業写真整理帳 " sheetId="16" r:id="rId2"/>
    <sheet name="別添２_作業写真整理帳 " sheetId="15" r:id="rId3"/>
    <sheet name="様式第17号_金銭出納簿" sheetId="19" r:id="rId4"/>
    <sheet name="領NO.〇" sheetId="29" r:id="rId5"/>
    <sheet name="人権費支給台帳" sheetId="28" r:id="rId6"/>
    <sheet name="借上げ費台帳" sheetId="30" r:id="rId7"/>
    <sheet name="様式第18号" sheetId="12" r:id="rId8"/>
    <sheet name="様式19　別紙１" sheetId="22" r:id="rId9"/>
    <sheet name="様式19号　別紙２" sheetId="26" r:id="rId10"/>
  </sheets>
  <definedNames>
    <definedName name="_xlnm.Print_Area" localSheetId="5">人権費支給台帳!$A$1:$Q$41</definedName>
    <definedName name="_xlnm.Print_Area" localSheetId="2">'別添２_作業写真整理帳 '!$A$1:$L$26</definedName>
    <definedName name="_xlnm.Print_Area" localSheetId="8">'様式19　別紙１'!$B$1:$AF$13</definedName>
    <definedName name="_xlnm.Print_Area" localSheetId="9">'様式19号　別紙２'!$A$1:$AC$76</definedName>
    <definedName name="_xlnm.Print_Area" localSheetId="3">様式第17号_金銭出納簿!$A$1:$M$54</definedName>
    <definedName name="_xlnm.Print_Titles" localSheetId="8">'様式19　別紙１'!$1:$8</definedName>
    <definedName name="solver_eng" localSheetId="9" hidden="1">1</definedName>
    <definedName name="solver_neg" localSheetId="9" hidden="1">1</definedName>
    <definedName name="solver_num" localSheetId="9" hidden="1">0</definedName>
    <definedName name="solver_opt" localSheetId="9" hidden="1">'様式19号　別紙２'!#REF!</definedName>
    <definedName name="solver_typ" localSheetId="9" hidden="1">1</definedName>
    <definedName name="solver_val" localSheetId="9" hidden="1">0</definedName>
    <definedName name="solver_ver" localSheetId="9" hidden="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46" i="30" l="1"/>
  <c r="E46" i="30"/>
  <c r="F44" i="30"/>
  <c r="E44" i="30"/>
  <c r="F42" i="30"/>
  <c r="E42" i="30"/>
  <c r="F40" i="30"/>
  <c r="E40" i="30"/>
  <c r="F38" i="30"/>
  <c r="E38" i="30"/>
  <c r="F36" i="30"/>
  <c r="E36" i="30"/>
  <c r="J31" i="30"/>
  <c r="I31" i="30"/>
  <c r="H31" i="30"/>
  <c r="G31" i="30"/>
  <c r="F31" i="30"/>
  <c r="E31" i="30"/>
  <c r="D31" i="30"/>
  <c r="C31" i="30"/>
  <c r="J30" i="30"/>
  <c r="K28" i="30" s="1"/>
  <c r="I30" i="30"/>
  <c r="H30" i="30"/>
  <c r="F30" i="30"/>
  <c r="E30" i="30"/>
  <c r="D30" i="30"/>
  <c r="C30" i="30"/>
  <c r="J27" i="30"/>
  <c r="K25" i="30" s="1"/>
  <c r="I27" i="30"/>
  <c r="H27" i="30"/>
  <c r="F27" i="30"/>
  <c r="E27" i="30"/>
  <c r="D27" i="30"/>
  <c r="C27" i="30"/>
  <c r="J24" i="30"/>
  <c r="K22" i="30" s="1"/>
  <c r="I24" i="30"/>
  <c r="H24" i="30"/>
  <c r="F24" i="30"/>
  <c r="E24" i="30"/>
  <c r="D24" i="30"/>
  <c r="C24" i="30"/>
  <c r="J21" i="30"/>
  <c r="K19" i="30" s="1"/>
  <c r="I21" i="30"/>
  <c r="H21" i="30"/>
  <c r="F21" i="30"/>
  <c r="E21" i="30"/>
  <c r="D21" i="30"/>
  <c r="C21" i="30"/>
  <c r="J18" i="30"/>
  <c r="K16" i="30" s="1"/>
  <c r="I18" i="30"/>
  <c r="H18" i="30"/>
  <c r="F18" i="30"/>
  <c r="E18" i="30"/>
  <c r="D18" i="30"/>
  <c r="C18" i="30"/>
  <c r="K15" i="30"/>
  <c r="K14" i="30"/>
  <c r="K13" i="30"/>
  <c r="K12" i="30"/>
  <c r="K11" i="30"/>
  <c r="K10" i="30"/>
  <c r="K9" i="30"/>
  <c r="K22" i="28"/>
  <c r="K19" i="28"/>
  <c r="K16" i="28"/>
  <c r="K13" i="28"/>
  <c r="K10" i="28"/>
  <c r="I42" i="28"/>
  <c r="J25" i="28"/>
  <c r="J22" i="28"/>
  <c r="J10" i="28"/>
  <c r="J19" i="28"/>
  <c r="I28" i="28"/>
  <c r="I25" i="28"/>
  <c r="I22" i="28"/>
  <c r="I19" i="28"/>
  <c r="I16" i="28"/>
  <c r="I13" i="28"/>
  <c r="I10" i="28"/>
  <c r="O40" i="28"/>
  <c r="N40" i="28"/>
  <c r="M40" i="28"/>
  <c r="L40" i="28"/>
  <c r="K40" i="28"/>
  <c r="J40" i="28"/>
  <c r="I40" i="28"/>
  <c r="H40" i="28"/>
  <c r="G40" i="28"/>
  <c r="F40" i="28"/>
  <c r="E40" i="28"/>
  <c r="D40" i="28"/>
  <c r="O37" i="28"/>
  <c r="N37" i="28"/>
  <c r="M37" i="28"/>
  <c r="L37" i="28"/>
  <c r="K37" i="28"/>
  <c r="J37" i="28"/>
  <c r="I37" i="28"/>
  <c r="H37" i="28"/>
  <c r="G37" i="28"/>
  <c r="F37" i="28"/>
  <c r="E37" i="28"/>
  <c r="D37" i="28"/>
  <c r="O34" i="28"/>
  <c r="N34" i="28"/>
  <c r="M34" i="28"/>
  <c r="L34" i="28"/>
  <c r="K34" i="28"/>
  <c r="J34" i="28"/>
  <c r="I34" i="28"/>
  <c r="H34" i="28"/>
  <c r="G34" i="28"/>
  <c r="F34" i="28"/>
  <c r="E34" i="28"/>
  <c r="D34" i="28"/>
  <c r="O31" i="28"/>
  <c r="N31" i="28"/>
  <c r="M31" i="28"/>
  <c r="L31" i="28"/>
  <c r="K31" i="28"/>
  <c r="J31" i="28"/>
  <c r="I31" i="28"/>
  <c r="H31" i="28"/>
  <c r="G31" i="28"/>
  <c r="F31" i="28"/>
  <c r="E31" i="28"/>
  <c r="D31" i="28"/>
  <c r="O28" i="28"/>
  <c r="N28" i="28"/>
  <c r="M28" i="28"/>
  <c r="L28" i="28"/>
  <c r="K28" i="28"/>
  <c r="J28" i="28"/>
  <c r="H28" i="28"/>
  <c r="G28" i="28"/>
  <c r="F28" i="28"/>
  <c r="E28" i="28"/>
  <c r="D28" i="28"/>
  <c r="O25" i="28"/>
  <c r="N25" i="28"/>
  <c r="M25" i="28"/>
  <c r="L25" i="28"/>
  <c r="K25" i="28"/>
  <c r="H25" i="28"/>
  <c r="G25" i="28"/>
  <c r="F25" i="28"/>
  <c r="E25" i="28"/>
  <c r="D25" i="28"/>
  <c r="O22" i="28"/>
  <c r="N22" i="28"/>
  <c r="M22" i="28"/>
  <c r="L22" i="28"/>
  <c r="H22" i="28"/>
  <c r="G22" i="28"/>
  <c r="F22" i="28"/>
  <c r="E22" i="28"/>
  <c r="D22" i="28"/>
  <c r="N19" i="28"/>
  <c r="M19" i="28"/>
  <c r="L19" i="28"/>
  <c r="H19" i="28"/>
  <c r="G19" i="28"/>
  <c r="F19" i="28"/>
  <c r="E19" i="28"/>
  <c r="D19" i="28"/>
  <c r="N16" i="28"/>
  <c r="M16" i="28"/>
  <c r="L16" i="28"/>
  <c r="J16" i="28"/>
  <c r="H16" i="28"/>
  <c r="G16" i="28"/>
  <c r="F16" i="28"/>
  <c r="E16" i="28"/>
  <c r="D16" i="28"/>
  <c r="N13" i="28"/>
  <c r="M13" i="28"/>
  <c r="L13" i="28"/>
  <c r="J13" i="28"/>
  <c r="H13" i="28"/>
  <c r="G13" i="28"/>
  <c r="F13" i="28"/>
  <c r="E13" i="28"/>
  <c r="D13" i="28"/>
  <c r="N10" i="28"/>
  <c r="M10" i="28"/>
  <c r="L10" i="28"/>
  <c r="H10" i="28"/>
  <c r="G10" i="28"/>
  <c r="F10" i="28"/>
  <c r="E10" i="28"/>
  <c r="O42" i="28"/>
  <c r="N42" i="28"/>
  <c r="M42" i="28"/>
  <c r="L42" i="28"/>
  <c r="K42" i="28"/>
  <c r="J42" i="28"/>
  <c r="H42" i="28"/>
  <c r="G42" i="28"/>
  <c r="F42" i="28"/>
  <c r="E42" i="28"/>
  <c r="D42" i="28"/>
  <c r="U24" i="28"/>
  <c r="U22" i="28"/>
  <c r="V20" i="28"/>
  <c r="U20" i="28"/>
  <c r="O19" i="28"/>
  <c r="U18" i="28"/>
  <c r="U16" i="28"/>
  <c r="O16" i="28"/>
  <c r="U14" i="28"/>
  <c r="O13" i="28"/>
  <c r="O10" i="28"/>
  <c r="D10" i="28"/>
  <c r="K31" i="30" l="1"/>
  <c r="I41" i="28"/>
  <c r="P17" i="28"/>
  <c r="P35" i="28"/>
  <c r="P29" i="28"/>
  <c r="P8" i="28"/>
  <c r="P42" i="28"/>
  <c r="L41" i="28"/>
  <c r="K41" i="28"/>
  <c r="V16" i="28" s="1"/>
  <c r="P14" i="28"/>
  <c r="J41" i="28"/>
  <c r="O41" i="28"/>
  <c r="P20" i="28"/>
  <c r="N41" i="28"/>
  <c r="F41" i="28"/>
  <c r="V22" i="28" s="1"/>
  <c r="P23" i="28"/>
  <c r="P11" i="28"/>
  <c r="D41" i="28"/>
  <c r="V14" i="28" s="1"/>
  <c r="E41" i="28"/>
  <c r="G41" i="28"/>
  <c r="V24" i="28" s="1"/>
  <c r="H41" i="28"/>
  <c r="M41" i="28"/>
  <c r="V18" i="28" s="1"/>
  <c r="P38" i="28"/>
  <c r="P32" i="28"/>
  <c r="P26" i="28"/>
  <c r="V41" i="28" l="1"/>
  <c r="P41" i="28"/>
  <c r="K12" i="16" l="1"/>
  <c r="G4" i="26"/>
  <c r="F9" i="22"/>
  <c r="D1" i="12"/>
  <c r="L2" i="19"/>
  <c r="L4" i="15"/>
  <c r="L4" i="16"/>
  <c r="T9" i="22"/>
  <c r="I44" i="19"/>
  <c r="H44" i="19"/>
  <c r="G44" i="19"/>
  <c r="F44" i="19"/>
  <c r="E44" i="19"/>
  <c r="Q9" i="22"/>
  <c r="J43" i="19" l="1"/>
  <c r="J42" i="19"/>
  <c r="J41" i="19"/>
  <c r="J40" i="19"/>
  <c r="J39" i="19"/>
  <c r="J38" i="19"/>
  <c r="J37" i="19"/>
  <c r="J36" i="19"/>
  <c r="J35" i="19"/>
  <c r="J34" i="19"/>
  <c r="J33" i="19"/>
  <c r="J32" i="19"/>
  <c r="J31" i="19"/>
  <c r="J18" i="19"/>
  <c r="J17" i="19"/>
  <c r="J16" i="19"/>
  <c r="J15" i="19"/>
  <c r="J14" i="19"/>
  <c r="J13" i="19"/>
  <c r="J12" i="19"/>
  <c r="J11" i="19"/>
  <c r="J10" i="19"/>
  <c r="J9" i="19"/>
  <c r="I53" i="19"/>
  <c r="I54" i="19" s="1"/>
  <c r="K53" i="19"/>
  <c r="J53" i="19"/>
  <c r="H52" i="19"/>
  <c r="H51" i="19"/>
  <c r="H50" i="19"/>
  <c r="H49" i="19"/>
  <c r="H48" i="19"/>
  <c r="H47" i="19"/>
  <c r="G52" i="19"/>
  <c r="G51" i="19"/>
  <c r="G50" i="19"/>
  <c r="G49" i="19"/>
  <c r="G48" i="19"/>
  <c r="G47" i="19"/>
  <c r="F52" i="19"/>
  <c r="F51" i="19"/>
  <c r="F50" i="19"/>
  <c r="F49" i="19"/>
  <c r="F48" i="19"/>
  <c r="F47" i="19"/>
  <c r="D54" i="19"/>
  <c r="E54" i="19"/>
  <c r="J44" i="19" l="1"/>
  <c r="K51" i="19"/>
  <c r="K50" i="19"/>
  <c r="K48" i="19"/>
  <c r="K49" i="19"/>
  <c r="K52" i="19"/>
  <c r="F54" i="19"/>
  <c r="AA9" i="22" s="1"/>
  <c r="H54" i="19"/>
  <c r="AC9" i="22" s="1"/>
  <c r="G54" i="19"/>
  <c r="AB9" i="22" s="1"/>
  <c r="K47" i="19"/>
  <c r="Z9" i="22" l="1"/>
  <c r="K54" i="19"/>
  <c r="D44" i="19" l="1"/>
  <c r="R9"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tc={490EE440-9350-4FA4-AB67-39DD9D14CE32}</author>
    <author>tc={30D4EF98-9064-4922-9D37-705D76C9E7F0}</author>
  </authors>
  <commentList>
    <comment ref="M26" authorId="0" shapeId="0" xr:uid="{490EE440-9350-4FA4-AB67-39DD9D14CE32}">
      <text>
        <r>
          <rPr>
            <sz val="11"/>
            <color theme="1"/>
            <rFont val="Yu Gothic"/>
            <family val="2"/>
            <scheme val="minor"/>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起番の面積が１ha未満は１か所以上、１ha以上は2カ所以上、ぐらいでどうでしょうか。（根拠があまりないですが。）</t>
        </r>
      </text>
    </comment>
    <comment ref="M27" authorId="1" shapeId="0" xr:uid="{30D4EF98-9064-4922-9D37-705D76C9E7F0}">
      <text>
        <r>
          <rPr>
            <sz val="11"/>
            <color theme="1"/>
            <rFont val="Yu Gothic"/>
            <family val="2"/>
            <scheme val="minor"/>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起番の面積が１ha未満は１か所以上、１ha以上は2カ所以上、ぐらいでどうでしょうか。（根拠があまりないですが。）</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shinrin005</author>
  </authors>
  <commentList>
    <comment ref="A2" authorId="0" shapeId="0" xr:uid="{9FBF3DE6-99E1-449E-8CBA-C14ACCCC59DA}">
      <text>
        <r>
          <rPr>
            <b/>
            <sz val="18"/>
            <color indexed="81"/>
            <rFont val="MS P ゴシック"/>
            <family val="3"/>
            <charset val="128"/>
          </rPr>
          <t>購入物品の写真を貼付け、プリントアウトしたのち、領収書を貼付けてください。</t>
        </r>
      </text>
    </comment>
  </commentList>
</comments>
</file>

<file path=xl/sharedStrings.xml><?xml version="1.0" encoding="utf-8"?>
<sst xmlns="http://schemas.openxmlformats.org/spreadsheetml/2006/main" count="492" uniqueCount="317">
  <si>
    <t>活動推進費</t>
  </si>
  <si>
    <t>取組内容</t>
  </si>
  <si>
    <t xml:space="preserve">                                             No　　　　　　</t>
    <phoneticPr fontId="12"/>
  </si>
  <si>
    <t xml:space="preserve">                                           組織名　　　　　</t>
    <phoneticPr fontId="12"/>
  </si>
  <si>
    <t>写真番号：　　　</t>
  </si>
  <si>
    <t>活動項目</t>
  </si>
  <si>
    <t>①：活動推進費</t>
  </si>
  <si>
    <t>②：地域環境保全タイプ（里山林保全）</t>
  </si>
  <si>
    <t>③：地域環境保全タイプ（侵入竹除去・竹林整備）</t>
  </si>
  <si>
    <t>④：森林資源利用タイプ　　　</t>
  </si>
  <si>
    <t>⑤：森林機能強化タイプ　</t>
  </si>
  <si>
    <t>日付</t>
  </si>
  <si>
    <t>タイプ</t>
  </si>
  <si>
    <t>内容</t>
  </si>
  <si>
    <t>収入（円）</t>
    <phoneticPr fontId="12"/>
  </si>
  <si>
    <t>立替（円）</t>
  </si>
  <si>
    <t>支出（円）</t>
  </si>
  <si>
    <t>活動実施日</t>
  </si>
  <si>
    <t>備考（財産の保管場所）</t>
  </si>
  <si>
    <t>人件費</t>
  </si>
  <si>
    <t>委託費</t>
  </si>
  <si>
    <t>その他</t>
  </si>
  <si>
    <t>資機材の購入等</t>
  </si>
  <si>
    <t>１　活動の目標等</t>
  </si>
  <si>
    <t>目標：</t>
  </si>
  <si>
    <t>モニタリング調査方法：</t>
  </si>
  <si>
    <t>標準地の状況を記載</t>
  </si>
  <si>
    <t>目標達成度</t>
  </si>
  <si>
    <t>次年度に向けた改善策</t>
  </si>
  <si>
    <t>（注）目標の設定及び標準地の状況の記載については、別に定めるガイドラインを参考とすること。</t>
  </si>
  <si>
    <t>実施状況整理票</t>
    <rPh sb="0" eb="2">
      <t>ジッシ</t>
    </rPh>
    <rPh sb="2" eb="4">
      <t>ジョウキョウ</t>
    </rPh>
    <rPh sb="4" eb="6">
      <t>セイリ</t>
    </rPh>
    <rPh sb="6" eb="7">
      <t>ヒョウ</t>
    </rPh>
    <phoneticPr fontId="19"/>
  </si>
  <si>
    <t>都道府県名</t>
    <rPh sb="0" eb="4">
      <t>トドウフケン</t>
    </rPh>
    <rPh sb="4" eb="5">
      <t>メイ</t>
    </rPh>
    <phoneticPr fontId="19"/>
  </si>
  <si>
    <t>地域協議会名</t>
    <rPh sb="0" eb="2">
      <t>チイキ</t>
    </rPh>
    <rPh sb="2" eb="5">
      <t>キョウギカイ</t>
    </rPh>
    <rPh sb="5" eb="6">
      <t>メイ</t>
    </rPh>
    <phoneticPr fontId="19"/>
  </si>
  <si>
    <t>市町村名</t>
    <rPh sb="0" eb="3">
      <t>シチョウソン</t>
    </rPh>
    <rPh sb="3" eb="4">
      <t>メイ</t>
    </rPh>
    <phoneticPr fontId="19"/>
  </si>
  <si>
    <t>対象森林所在市町村名</t>
    <rPh sb="0" eb="2">
      <t>タイショウ</t>
    </rPh>
    <rPh sb="2" eb="4">
      <t>シンリン</t>
    </rPh>
    <rPh sb="4" eb="6">
      <t>ショザイ</t>
    </rPh>
    <rPh sb="6" eb="9">
      <t>シチョウソン</t>
    </rPh>
    <rPh sb="9" eb="10">
      <t>メイ</t>
    </rPh>
    <phoneticPr fontId="19"/>
  </si>
  <si>
    <t>活動組織名</t>
    <rPh sb="0" eb="2">
      <t>カツドウ</t>
    </rPh>
    <rPh sb="2" eb="5">
      <t>ソシキメイ</t>
    </rPh>
    <phoneticPr fontId="19"/>
  </si>
  <si>
    <t>取組内容</t>
    <rPh sb="0" eb="2">
      <t>トリクミ</t>
    </rPh>
    <rPh sb="2" eb="4">
      <t>ナイヨウ</t>
    </rPh>
    <phoneticPr fontId="19"/>
  </si>
  <si>
    <t>構成員(名)</t>
    <rPh sb="0" eb="3">
      <t>コウセイイン</t>
    </rPh>
    <rPh sb="4" eb="5">
      <t>メイ</t>
    </rPh>
    <phoneticPr fontId="19"/>
  </si>
  <si>
    <t>交付金の使途（円）</t>
    <rPh sb="0" eb="3">
      <t>コウフキン</t>
    </rPh>
    <rPh sb="4" eb="6">
      <t>シト</t>
    </rPh>
    <rPh sb="7" eb="8">
      <t>エン</t>
    </rPh>
    <phoneticPr fontId="19"/>
  </si>
  <si>
    <t>備考</t>
    <rPh sb="0" eb="2">
      <t>ビコウ</t>
    </rPh>
    <phoneticPr fontId="19"/>
  </si>
  <si>
    <t>地域環境保全タイプ</t>
    <rPh sb="0" eb="2">
      <t>チイキ</t>
    </rPh>
    <rPh sb="2" eb="4">
      <t>カンキョウ</t>
    </rPh>
    <rPh sb="4" eb="6">
      <t>ホゼン</t>
    </rPh>
    <phoneticPr fontId="19"/>
  </si>
  <si>
    <t>森林資源利用タイプ</t>
    <rPh sb="0" eb="2">
      <t>シンリン</t>
    </rPh>
    <rPh sb="2" eb="4">
      <t>シゲン</t>
    </rPh>
    <rPh sb="4" eb="6">
      <t>リヨウ</t>
    </rPh>
    <phoneticPr fontId="19"/>
  </si>
  <si>
    <t>森林機能強化タイプ</t>
    <rPh sb="0" eb="2">
      <t>シンリン</t>
    </rPh>
    <rPh sb="2" eb="4">
      <t>キノウ</t>
    </rPh>
    <rPh sb="4" eb="6">
      <t>キョウカ</t>
    </rPh>
    <phoneticPr fontId="19"/>
  </si>
  <si>
    <t>関係人口創出・維持タイプ（組織数）</t>
    <rPh sb="0" eb="2">
      <t>カンケイ</t>
    </rPh>
    <rPh sb="2" eb="4">
      <t>ジンコウ</t>
    </rPh>
    <rPh sb="4" eb="6">
      <t>ソウシュツ</t>
    </rPh>
    <rPh sb="7" eb="9">
      <t>イジ</t>
    </rPh>
    <rPh sb="13" eb="16">
      <t>ソシキスウ</t>
    </rPh>
    <phoneticPr fontId="19"/>
  </si>
  <si>
    <t xml:space="preserve"> 間伐等(除伐、枝打ち含む)の実施面積</t>
    <rPh sb="1" eb="2">
      <t>カン</t>
    </rPh>
    <rPh sb="2" eb="3">
      <t>バツ</t>
    </rPh>
    <rPh sb="3" eb="4">
      <t>トウ</t>
    </rPh>
    <rPh sb="5" eb="6">
      <t>ジョ</t>
    </rPh>
    <rPh sb="6" eb="7">
      <t>バツ</t>
    </rPh>
    <rPh sb="8" eb="10">
      <t>エダウ</t>
    </rPh>
    <rPh sb="11" eb="12">
      <t>フク</t>
    </rPh>
    <rPh sb="15" eb="17">
      <t>ジッシ</t>
    </rPh>
    <rPh sb="17" eb="19">
      <t>メンセキ</t>
    </rPh>
    <phoneticPr fontId="19"/>
  </si>
  <si>
    <t>当該年度に長期にわたり手入れをされていなかったと考えられる里山林を整備した面積</t>
    <rPh sb="0" eb="2">
      <t>トウガイ</t>
    </rPh>
    <rPh sb="2" eb="4">
      <t>ネンド</t>
    </rPh>
    <rPh sb="5" eb="7">
      <t>チョウキ</t>
    </rPh>
    <rPh sb="11" eb="13">
      <t>テイ</t>
    </rPh>
    <rPh sb="24" eb="25">
      <t>カンガ</t>
    </rPh>
    <rPh sb="29" eb="32">
      <t>サトヤマリン</t>
    </rPh>
    <rPh sb="33" eb="35">
      <t>セイビ</t>
    </rPh>
    <rPh sb="37" eb="39">
      <t>メンセキ</t>
    </rPh>
    <phoneticPr fontId="19"/>
  </si>
  <si>
    <t>資機材・施設の整備(円)</t>
    <rPh sb="0" eb="3">
      <t>シキザイ</t>
    </rPh>
    <rPh sb="4" eb="6">
      <t>シセツ</t>
    </rPh>
    <rPh sb="7" eb="9">
      <t>セイビ</t>
    </rPh>
    <rPh sb="10" eb="11">
      <t>エン</t>
    </rPh>
    <phoneticPr fontId="19"/>
  </si>
  <si>
    <t>収入</t>
    <rPh sb="0" eb="2">
      <t>シュウニュウ</t>
    </rPh>
    <phoneticPr fontId="19"/>
  </si>
  <si>
    <t>支出</t>
    <rPh sb="0" eb="2">
      <t>シシュツ</t>
    </rPh>
    <phoneticPr fontId="19"/>
  </si>
  <si>
    <t>里山林保全</t>
    <rPh sb="0" eb="2">
      <t>サトヤマ</t>
    </rPh>
    <rPh sb="2" eb="3">
      <t>リン</t>
    </rPh>
    <rPh sb="3" eb="5">
      <t>ホゼン</t>
    </rPh>
    <phoneticPr fontId="19"/>
  </si>
  <si>
    <t>侵入竹除去・竹林整備　</t>
    <rPh sb="0" eb="2">
      <t>シンニュウ</t>
    </rPh>
    <rPh sb="2" eb="3">
      <t>チク</t>
    </rPh>
    <rPh sb="3" eb="5">
      <t>ジョキョ</t>
    </rPh>
    <rPh sb="6" eb="8">
      <t>チクリン</t>
    </rPh>
    <rPh sb="8" eb="10">
      <t>セイビ</t>
    </rPh>
    <phoneticPr fontId="19"/>
  </si>
  <si>
    <t>合計</t>
    <rPh sb="0" eb="2">
      <t>ゴウケイ</t>
    </rPh>
    <phoneticPr fontId="19"/>
  </si>
  <si>
    <t>自己負担額</t>
    <rPh sb="0" eb="2">
      <t>ジコ</t>
    </rPh>
    <rPh sb="2" eb="4">
      <t>フタン</t>
    </rPh>
    <rPh sb="4" eb="5">
      <t>ガク</t>
    </rPh>
    <phoneticPr fontId="19"/>
  </si>
  <si>
    <t>小計</t>
    <rPh sb="0" eb="2">
      <t>ショウケイ</t>
    </rPh>
    <phoneticPr fontId="19"/>
  </si>
  <si>
    <t>国庫分</t>
    <rPh sb="0" eb="2">
      <t>コッコ</t>
    </rPh>
    <rPh sb="2" eb="3">
      <t>ブン</t>
    </rPh>
    <phoneticPr fontId="19"/>
  </si>
  <si>
    <t>地方分</t>
    <rPh sb="0" eb="2">
      <t>チホウ</t>
    </rPh>
    <rPh sb="2" eb="3">
      <t>ブン</t>
    </rPh>
    <phoneticPr fontId="19"/>
  </si>
  <si>
    <t>人件費</t>
    <rPh sb="0" eb="3">
      <t>ジンケンヒ</t>
    </rPh>
    <phoneticPr fontId="19"/>
  </si>
  <si>
    <t>委託料</t>
    <rPh sb="0" eb="3">
      <t>イタクリョウ</t>
    </rPh>
    <phoneticPr fontId="19"/>
  </si>
  <si>
    <t>その他</t>
    <rPh sb="2" eb="3">
      <t>タ</t>
    </rPh>
    <phoneticPr fontId="19"/>
  </si>
  <si>
    <t>資機材・施設の整備</t>
    <rPh sb="0" eb="3">
      <t>シキザイ</t>
    </rPh>
    <rPh sb="4" eb="6">
      <t>シセツ</t>
    </rPh>
    <rPh sb="7" eb="9">
      <t>セイビ</t>
    </rPh>
    <phoneticPr fontId="19"/>
  </si>
  <si>
    <t>取組に対する交付金</t>
    <rPh sb="0" eb="2">
      <t>トリクミ</t>
    </rPh>
    <rPh sb="3" eb="4">
      <t>タイ</t>
    </rPh>
    <rPh sb="6" eb="9">
      <t>コウフキン</t>
    </rPh>
    <phoneticPr fontId="19"/>
  </si>
  <si>
    <t>資機材・施設の整備に対する交付金</t>
    <rPh sb="0" eb="3">
      <t>シキザイ</t>
    </rPh>
    <rPh sb="4" eb="6">
      <t>シセツ</t>
    </rPh>
    <rPh sb="7" eb="9">
      <t>セイビ</t>
    </rPh>
    <rPh sb="10" eb="11">
      <t>タイ</t>
    </rPh>
    <rPh sb="13" eb="16">
      <t>コウフキン</t>
    </rPh>
    <phoneticPr fontId="19"/>
  </si>
  <si>
    <t>都道府県の支援額</t>
    <rPh sb="0" eb="4">
      <t>トドウフケン</t>
    </rPh>
    <rPh sb="5" eb="7">
      <t>シエン</t>
    </rPh>
    <rPh sb="7" eb="8">
      <t>ガク</t>
    </rPh>
    <phoneticPr fontId="19"/>
  </si>
  <si>
    <t>市町村の支援額</t>
    <rPh sb="0" eb="3">
      <t>シチョウソン</t>
    </rPh>
    <rPh sb="4" eb="6">
      <t>シエン</t>
    </rPh>
    <rPh sb="6" eb="7">
      <t>ガク</t>
    </rPh>
    <phoneticPr fontId="19"/>
  </si>
  <si>
    <t>交付率
1/2以内</t>
    <rPh sb="0" eb="3">
      <t>コウフリツ</t>
    </rPh>
    <rPh sb="7" eb="9">
      <t>イナイ</t>
    </rPh>
    <phoneticPr fontId="19"/>
  </si>
  <si>
    <t>交付率
1/3以内</t>
    <rPh sb="0" eb="3">
      <t>コウフリツ</t>
    </rPh>
    <rPh sb="7" eb="9">
      <t>イナイ</t>
    </rPh>
    <phoneticPr fontId="19"/>
  </si>
  <si>
    <t>注：支出については自己負担額を含めた額を記載すること。</t>
    <rPh sb="2" eb="4">
      <t>シシュツ</t>
    </rPh>
    <rPh sb="9" eb="11">
      <t>ジコ</t>
    </rPh>
    <rPh sb="11" eb="13">
      <t>フタン</t>
    </rPh>
    <rPh sb="13" eb="14">
      <t>ガク</t>
    </rPh>
    <rPh sb="15" eb="16">
      <t>フク</t>
    </rPh>
    <rPh sb="18" eb="19">
      <t>ガク</t>
    </rPh>
    <rPh sb="20" eb="22">
      <t>キサイ</t>
    </rPh>
    <phoneticPr fontId="19"/>
  </si>
  <si>
    <t>タイプ名：</t>
    <phoneticPr fontId="10"/>
  </si>
  <si>
    <t>作業前</t>
    <rPh sb="0" eb="2">
      <t>サギョウ</t>
    </rPh>
    <rPh sb="2" eb="3">
      <t>マエ</t>
    </rPh>
    <phoneticPr fontId="10"/>
  </si>
  <si>
    <t>作業中</t>
    <rPh sb="0" eb="3">
      <t>サギョウチュウ</t>
    </rPh>
    <phoneticPr fontId="10"/>
  </si>
  <si>
    <t>作業後</t>
    <rPh sb="0" eb="2">
      <t>サギョウ</t>
    </rPh>
    <rPh sb="2" eb="3">
      <t>ゴ</t>
    </rPh>
    <phoneticPr fontId="10"/>
  </si>
  <si>
    <t>活動実施日時</t>
  </si>
  <si>
    <t>活動参加人数</t>
  </si>
  <si>
    <t>構成員</t>
  </si>
  <si>
    <t>構成員以外の参加者</t>
  </si>
  <si>
    <t>注：関係人口創出・維持タイプの活動の場合は、地域外関係者の参加が分かるよう、参加者名簿を添付すること。</t>
  </si>
  <si>
    <t>写真
番号</t>
    <phoneticPr fontId="10"/>
  </si>
  <si>
    <t>実施
年月日</t>
    <phoneticPr fontId="10"/>
  </si>
  <si>
    <t>年</t>
    <rPh sb="0" eb="1">
      <t>ネン</t>
    </rPh>
    <phoneticPr fontId="10"/>
  </si>
  <si>
    <t>月</t>
    <rPh sb="0" eb="1">
      <t>ツキ</t>
    </rPh>
    <phoneticPr fontId="10"/>
  </si>
  <si>
    <t xml:space="preserve"> No　　　　　　</t>
    <phoneticPr fontId="12"/>
  </si>
  <si>
    <t>組織名　　　　　</t>
    <phoneticPr fontId="12"/>
  </si>
  <si>
    <t>森林・山村多面的機能発揮に対する効果チェックシート</t>
    <rPh sb="0" eb="2">
      <t>シンリン</t>
    </rPh>
    <rPh sb="3" eb="5">
      <t>サンソン</t>
    </rPh>
    <rPh sb="5" eb="8">
      <t>タメンテキ</t>
    </rPh>
    <rPh sb="8" eb="10">
      <t>キノウ</t>
    </rPh>
    <rPh sb="10" eb="12">
      <t>ハッキ</t>
    </rPh>
    <rPh sb="13" eb="14">
      <t>タイ</t>
    </rPh>
    <rPh sb="16" eb="18">
      <t>コウカ</t>
    </rPh>
    <phoneticPr fontId="10"/>
  </si>
  <si>
    <t>１．活動組織の概要</t>
    <rPh sb="4" eb="6">
      <t>ソシキ</t>
    </rPh>
    <rPh sb="7" eb="9">
      <t>ガイヨウ</t>
    </rPh>
    <phoneticPr fontId="19"/>
  </si>
  <si>
    <t>①活動組織名</t>
    <rPh sb="1" eb="3">
      <t>カツドウ</t>
    </rPh>
    <rPh sb="3" eb="5">
      <t>ソシキ</t>
    </rPh>
    <rPh sb="5" eb="6">
      <t>メイ</t>
    </rPh>
    <phoneticPr fontId="10"/>
  </si>
  <si>
    <t>取得年数</t>
    <phoneticPr fontId="19"/>
  </si>
  <si>
    <t>年</t>
    <rPh sb="0" eb="1">
      <t>ネン</t>
    </rPh>
    <phoneticPr fontId="19"/>
  </si>
  <si>
    <t>②主な対象森林
の所在地</t>
    <rPh sb="1" eb="2">
      <t>オモ</t>
    </rPh>
    <rPh sb="3" eb="5">
      <t>タイショウ</t>
    </rPh>
    <rPh sb="5" eb="7">
      <t>シンリン</t>
    </rPh>
    <rPh sb="9" eb="12">
      <t>ショザイチ</t>
    </rPh>
    <phoneticPr fontId="10"/>
  </si>
  <si>
    <t>都道
府県</t>
    <rPh sb="0" eb="2">
      <t>トドウ</t>
    </rPh>
    <rPh sb="3" eb="5">
      <t>フケン</t>
    </rPh>
    <phoneticPr fontId="10"/>
  </si>
  <si>
    <t>市区
町村</t>
    <rPh sb="0" eb="2">
      <t>シク</t>
    </rPh>
    <rPh sb="3" eb="5">
      <t>チョウソン</t>
    </rPh>
    <phoneticPr fontId="10"/>
  </si>
  <si>
    <t>③交付金取得年度</t>
    <phoneticPr fontId="19"/>
  </si>
  <si>
    <t>　    活動推進費</t>
    <rPh sb="5" eb="7">
      <t>カツドウ</t>
    </rPh>
    <rPh sb="7" eb="10">
      <t>スイシンヒ</t>
    </rPh>
    <phoneticPr fontId="19"/>
  </si>
  <si>
    <t>里山林保全</t>
    <phoneticPr fontId="19"/>
  </si>
  <si>
    <t>竹林整備</t>
    <phoneticPr fontId="19"/>
  </si>
  <si>
    <t>森林資源利用</t>
  </si>
  <si>
    <t>　    森林機能強化</t>
    <rPh sb="5" eb="7">
      <t>シンリン</t>
    </rPh>
    <rPh sb="7" eb="9">
      <t>キノウ</t>
    </rPh>
    <rPh sb="9" eb="11">
      <t>キョウカ</t>
    </rPh>
    <phoneticPr fontId="19"/>
  </si>
  <si>
    <t>関係人口</t>
    <rPh sb="0" eb="2">
      <t>カンケイ</t>
    </rPh>
    <rPh sb="2" eb="4">
      <t>ジンコウ</t>
    </rPh>
    <phoneticPr fontId="19"/>
  </si>
  <si>
    <t>資機材購入</t>
    <phoneticPr fontId="19"/>
  </si>
  <si>
    <t>⑤地域住民の比率</t>
    <rPh sb="1" eb="3">
      <t>チイキ</t>
    </rPh>
    <rPh sb="3" eb="5">
      <t>ジュウミン</t>
    </rPh>
    <rPh sb="6" eb="8">
      <t>ヒリツ</t>
    </rPh>
    <phoneticPr fontId="19"/>
  </si>
  <si>
    <t>　   90%以上</t>
    <phoneticPr fontId="19"/>
  </si>
  <si>
    <t>75～90%</t>
    <phoneticPr fontId="19"/>
  </si>
  <si>
    <t>50～75%</t>
    <phoneticPr fontId="19"/>
  </si>
  <si>
    <t>25～50%</t>
    <phoneticPr fontId="19"/>
  </si>
  <si>
    <t>25%未満</t>
  </si>
  <si>
    <t>⑥活動目標</t>
    <rPh sb="1" eb="3">
      <t>カツドウ</t>
    </rPh>
    <rPh sb="3" eb="5">
      <t>モクヒョウ</t>
    </rPh>
    <phoneticPr fontId="19"/>
  </si>
  <si>
    <t>※「地域住民」とは、活動対象地と大字単位で同じか隣接する場所に居住する方を指します。</t>
    <phoneticPr fontId="19"/>
  </si>
  <si>
    <t>２．活動の変化・成果の確認（※本交付金の取得前と比較の上でご回答ください。）</t>
    <phoneticPr fontId="19"/>
  </si>
  <si>
    <t>※以下の項目について、実現ができていると思う場合には、右側の□にチェックを入れてください。</t>
    <rPh sb="1" eb="3">
      <t>イカ</t>
    </rPh>
    <rPh sb="4" eb="6">
      <t>コウモク</t>
    </rPh>
    <rPh sb="11" eb="13">
      <t>ジツゲン</t>
    </rPh>
    <rPh sb="20" eb="21">
      <t>オモ</t>
    </rPh>
    <rPh sb="22" eb="24">
      <t>バアイ</t>
    </rPh>
    <rPh sb="27" eb="29">
      <t>ミギガワ</t>
    </rPh>
    <rPh sb="37" eb="38">
      <t>イ</t>
    </rPh>
    <phoneticPr fontId="19"/>
  </si>
  <si>
    <t>項目</t>
    <rPh sb="0" eb="2">
      <t>コウモク</t>
    </rPh>
    <phoneticPr fontId="10"/>
  </si>
  <si>
    <t>効果</t>
    <phoneticPr fontId="19"/>
  </si>
  <si>
    <t>チェック欄</t>
    <rPh sb="4" eb="5">
      <t>ラン</t>
    </rPh>
    <phoneticPr fontId="10"/>
  </si>
  <si>
    <t>1年目</t>
    <rPh sb="1" eb="2">
      <t>ネン</t>
    </rPh>
    <rPh sb="2" eb="3">
      <t>メ</t>
    </rPh>
    <phoneticPr fontId="19"/>
  </si>
  <si>
    <t>2年</t>
    <rPh sb="1" eb="2">
      <t>ネン</t>
    </rPh>
    <phoneticPr fontId="19"/>
  </si>
  <si>
    <t>3年</t>
    <rPh sb="1" eb="2">
      <t>ネン</t>
    </rPh>
    <phoneticPr fontId="19"/>
  </si>
  <si>
    <t>（横展開）
活動の広がり</t>
    <rPh sb="1" eb="2">
      <t>ヨコ</t>
    </rPh>
    <rPh sb="2" eb="4">
      <t>テンカイ</t>
    </rPh>
    <rPh sb="6" eb="8">
      <t>カツドウ</t>
    </rPh>
    <rPh sb="9" eb="10">
      <t>ヒロ</t>
    </rPh>
    <phoneticPr fontId="10"/>
  </si>
  <si>
    <t>　活動組織の構成員数が増加した</t>
    <rPh sb="1" eb="3">
      <t>カツドウ</t>
    </rPh>
    <rPh sb="3" eb="5">
      <t>ソシキ</t>
    </rPh>
    <rPh sb="6" eb="9">
      <t>コウセイイン</t>
    </rPh>
    <rPh sb="9" eb="10">
      <t>スウ</t>
    </rPh>
    <rPh sb="11" eb="13">
      <t>ゾウカ</t>
    </rPh>
    <phoneticPr fontId="19"/>
  </si>
  <si>
    <t>　幅広い年齢層が協力して活動を行った</t>
  </si>
  <si>
    <t>　新聞や雑誌、広報誌などで活動を紹介された</t>
    <phoneticPr fontId="10"/>
  </si>
  <si>
    <t>　他団体（活動団体、企業、自治体等）との協力関係がうまれた</t>
    <phoneticPr fontId="10"/>
  </si>
  <si>
    <t>　外部（異なる集落や都市）の住民も森林整備活動に参加した</t>
  </si>
  <si>
    <t>（自立性）
活動の持続性</t>
    <rPh sb="1" eb="4">
      <t>ジリツセイ</t>
    </rPh>
    <rPh sb="6" eb="8">
      <t>カツドウ</t>
    </rPh>
    <rPh sb="9" eb="12">
      <t>ジゾクセイ</t>
    </rPh>
    <phoneticPr fontId="19"/>
  </si>
  <si>
    <t>　構成員が森林整備のための技術や安全管理の資格を取得した</t>
    <phoneticPr fontId="19"/>
  </si>
  <si>
    <t>　森林整備のための機材や道具を使用できる構成員数が増えた</t>
    <rPh sb="1" eb="3">
      <t>シンリン</t>
    </rPh>
    <rPh sb="3" eb="5">
      <t>セイビ</t>
    </rPh>
    <rPh sb="9" eb="11">
      <t>キザイ</t>
    </rPh>
    <rPh sb="12" eb="14">
      <t>ドウグ</t>
    </rPh>
    <rPh sb="15" eb="17">
      <t>シヨウ</t>
    </rPh>
    <rPh sb="20" eb="23">
      <t>コウセイイン</t>
    </rPh>
    <rPh sb="23" eb="24">
      <t>スウ</t>
    </rPh>
    <rPh sb="25" eb="26">
      <t>フ</t>
    </rPh>
    <phoneticPr fontId="19"/>
  </si>
  <si>
    <t>　森林整備のために利用可能な本交付金以外の資金が増えた</t>
    <phoneticPr fontId="10"/>
  </si>
  <si>
    <t>　若い世代（40歳未満）が参加しており、長期的な活動が可能である</t>
    <rPh sb="1" eb="2">
      <t>ワカ</t>
    </rPh>
    <rPh sb="3" eb="5">
      <t>セダイ</t>
    </rPh>
    <rPh sb="8" eb="11">
      <t>サイミマン</t>
    </rPh>
    <rPh sb="13" eb="15">
      <t>サンカ</t>
    </rPh>
    <rPh sb="20" eb="23">
      <t>チョウキテキ</t>
    </rPh>
    <rPh sb="24" eb="26">
      <t>カツドウ</t>
    </rPh>
    <rPh sb="27" eb="29">
      <t>カノウ</t>
    </rPh>
    <phoneticPr fontId="10"/>
  </si>
  <si>
    <t>　本交付金終了後に森林整備活動を継続できる見込みがある</t>
    <rPh sb="1" eb="2">
      <t>ホン</t>
    </rPh>
    <rPh sb="2" eb="5">
      <t>コウフキン</t>
    </rPh>
    <rPh sb="5" eb="8">
      <t>シュウリョウゴ</t>
    </rPh>
    <rPh sb="9" eb="11">
      <t>シンリン</t>
    </rPh>
    <rPh sb="11" eb="13">
      <t>セイビ</t>
    </rPh>
    <rPh sb="13" eb="15">
      <t>カツドウ</t>
    </rPh>
    <rPh sb="16" eb="18">
      <t>ケイゾク</t>
    </rPh>
    <rPh sb="21" eb="23">
      <t>ミコ</t>
    </rPh>
    <phoneticPr fontId="19"/>
  </si>
  <si>
    <t>（景観）
地域貢献</t>
    <rPh sb="1" eb="3">
      <t>ケイカン</t>
    </rPh>
    <rPh sb="5" eb="7">
      <t>チイキ</t>
    </rPh>
    <rPh sb="7" eb="9">
      <t>コウケン</t>
    </rPh>
    <phoneticPr fontId="10"/>
  </si>
  <si>
    <t>　対象森林が明るくなり、見通しが良くなった</t>
    <rPh sb="1" eb="3">
      <t>タイショウ</t>
    </rPh>
    <rPh sb="3" eb="5">
      <t>シンリン</t>
    </rPh>
    <rPh sb="6" eb="7">
      <t>アカ</t>
    </rPh>
    <rPh sb="12" eb="14">
      <t>ミトオ</t>
    </rPh>
    <rPh sb="16" eb="17">
      <t>ヨ</t>
    </rPh>
    <phoneticPr fontId="19"/>
  </si>
  <si>
    <t>　活動組織の構成員以外から景観が良くなったと言われるようになった</t>
    <phoneticPr fontId="19"/>
  </si>
  <si>
    <t>　対象森林や周辺で不法投棄されるゴミの量が減った／ゴミのない状態を維持している</t>
    <rPh sb="1" eb="3">
      <t>タイショウ</t>
    </rPh>
    <rPh sb="3" eb="5">
      <t>シンリン</t>
    </rPh>
    <rPh sb="6" eb="8">
      <t>シュウヘン</t>
    </rPh>
    <rPh sb="9" eb="11">
      <t>フホウ</t>
    </rPh>
    <rPh sb="11" eb="13">
      <t>トウキ</t>
    </rPh>
    <rPh sb="19" eb="20">
      <t>リョウ</t>
    </rPh>
    <rPh sb="21" eb="22">
      <t>ヘ</t>
    </rPh>
    <rPh sb="30" eb="32">
      <t>ジョウタイ</t>
    </rPh>
    <rPh sb="33" eb="35">
      <t>イジ</t>
    </rPh>
    <phoneticPr fontId="10"/>
  </si>
  <si>
    <t>　対象森林が、観光資源としても利用できるようになった</t>
    <rPh sb="1" eb="3">
      <t>タイショウ</t>
    </rPh>
    <rPh sb="3" eb="5">
      <t>シンリン</t>
    </rPh>
    <rPh sb="7" eb="9">
      <t>カンコウ</t>
    </rPh>
    <rPh sb="9" eb="11">
      <t>シゲン</t>
    </rPh>
    <rPh sb="15" eb="17">
      <t>リヨウ</t>
    </rPh>
    <phoneticPr fontId="10"/>
  </si>
  <si>
    <t>　在来種や歴史性を考慮した地域ならではの景観を守っている</t>
    <phoneticPr fontId="19"/>
  </si>
  <si>
    <t>　対象森林が、地域の憩いの場として活用されている</t>
    <rPh sb="1" eb="3">
      <t>タイショウ</t>
    </rPh>
    <rPh sb="3" eb="5">
      <t>シンリン</t>
    </rPh>
    <rPh sb="7" eb="9">
      <t>チイキ</t>
    </rPh>
    <rPh sb="10" eb="11">
      <t>イコ</t>
    </rPh>
    <rPh sb="13" eb="14">
      <t>バ</t>
    </rPh>
    <rPh sb="17" eb="19">
      <t>カツヨウ</t>
    </rPh>
    <phoneticPr fontId="19"/>
  </si>
  <si>
    <t>　対象森林が、地域の子供たちの自然体験活動や学習・教育の場となっている</t>
    <rPh sb="1" eb="3">
      <t>タイショウ</t>
    </rPh>
    <rPh sb="3" eb="5">
      <t>シンリン</t>
    </rPh>
    <rPh sb="7" eb="9">
      <t>チイキ</t>
    </rPh>
    <rPh sb="10" eb="12">
      <t>コドモ</t>
    </rPh>
    <rPh sb="15" eb="17">
      <t>シゼン</t>
    </rPh>
    <rPh sb="17" eb="19">
      <t>タイケン</t>
    </rPh>
    <rPh sb="19" eb="21">
      <t>カツドウ</t>
    </rPh>
    <rPh sb="22" eb="24">
      <t>ガクシュウ</t>
    </rPh>
    <rPh sb="25" eb="27">
      <t>キョウイク</t>
    </rPh>
    <rPh sb="28" eb="29">
      <t>バ</t>
    </rPh>
    <phoneticPr fontId="19"/>
  </si>
  <si>
    <t>　地域の幼稚園、保育園、小中学校のいずれかと協力関係にある</t>
    <phoneticPr fontId="10"/>
  </si>
  <si>
    <t>　対象森林から得られた資源を伝統工芸品づくりに活用した</t>
    <rPh sb="1" eb="3">
      <t>タイショウ</t>
    </rPh>
    <rPh sb="3" eb="5">
      <t>シンリン</t>
    </rPh>
    <rPh sb="7" eb="8">
      <t>エ</t>
    </rPh>
    <rPh sb="11" eb="13">
      <t>シゲン</t>
    </rPh>
    <rPh sb="14" eb="16">
      <t>デントウ</t>
    </rPh>
    <rPh sb="16" eb="19">
      <t>コウゲイヒン</t>
    </rPh>
    <rPh sb="23" eb="25">
      <t>カツヨウ</t>
    </rPh>
    <phoneticPr fontId="10"/>
  </si>
  <si>
    <t>　伝統文化の維持や郷土食づくりに貢献する活動を行った</t>
    <rPh sb="1" eb="3">
      <t>デントウ</t>
    </rPh>
    <rPh sb="3" eb="5">
      <t>ブンカ</t>
    </rPh>
    <rPh sb="6" eb="8">
      <t>イジ</t>
    </rPh>
    <rPh sb="9" eb="11">
      <t>キョウド</t>
    </rPh>
    <rPh sb="11" eb="12">
      <t>ショク</t>
    </rPh>
    <rPh sb="16" eb="18">
      <t>コウケン</t>
    </rPh>
    <rPh sb="20" eb="22">
      <t>カツドウ</t>
    </rPh>
    <rPh sb="23" eb="24">
      <t>オコナ</t>
    </rPh>
    <phoneticPr fontId="19"/>
  </si>
  <si>
    <t>（その他）
地域貢献</t>
    <rPh sb="3" eb="4">
      <t>タ</t>
    </rPh>
    <rPh sb="6" eb="8">
      <t>チイキ</t>
    </rPh>
    <rPh sb="8" eb="10">
      <t>コウケン</t>
    </rPh>
    <phoneticPr fontId="10"/>
  </si>
  <si>
    <t>　鳥獣被害が軽減された（野生鳥獣の出没・侵入が減った）</t>
    <phoneticPr fontId="19"/>
  </si>
  <si>
    <t>　地域の農業と連携した活動を行った</t>
    <rPh sb="1" eb="3">
      <t>チイキ</t>
    </rPh>
    <rPh sb="4" eb="6">
      <t>ノウギョウ</t>
    </rPh>
    <rPh sb="7" eb="9">
      <t>レンケイ</t>
    </rPh>
    <rPh sb="11" eb="13">
      <t>カツドウ</t>
    </rPh>
    <rPh sb="14" eb="15">
      <t>オコナ</t>
    </rPh>
    <phoneticPr fontId="19"/>
  </si>
  <si>
    <t>　希少動植物の保護や生物多様性の保全に貢献している</t>
    <phoneticPr fontId="10"/>
  </si>
  <si>
    <t>　土砂流出が軽減されるなど自然災害の防止に役立った</t>
    <phoneticPr fontId="10"/>
  </si>
  <si>
    <t>　特産品の開発や地域の雇用創出など地域経済の活性化に貢献している</t>
    <phoneticPr fontId="19"/>
  </si>
  <si>
    <t>３．関係人口の創出について</t>
    <rPh sb="2" eb="4">
      <t>カンケイ</t>
    </rPh>
    <rPh sb="4" eb="6">
      <t>ジンコウ</t>
    </rPh>
    <rPh sb="7" eb="9">
      <t>ソウシュツ</t>
    </rPh>
    <phoneticPr fontId="19"/>
  </si>
  <si>
    <t>■ 特筆事項（災害等の状況）</t>
    <rPh sb="2" eb="4">
      <t>トクヒツ</t>
    </rPh>
    <rPh sb="4" eb="6">
      <t>ジコウ</t>
    </rPh>
    <rPh sb="7" eb="9">
      <t>サイガイ</t>
    </rPh>
    <rPh sb="9" eb="10">
      <t>トウ</t>
    </rPh>
    <rPh sb="11" eb="13">
      <t>ジョウキョウ</t>
    </rPh>
    <phoneticPr fontId="19"/>
  </si>
  <si>
    <r>
      <t>（</t>
    </r>
    <r>
      <rPr>
        <sz val="11"/>
        <rFont val="ＭＳ Ｐゴシック"/>
        <family val="3"/>
        <charset val="128"/>
      </rPr>
      <t>文化・教育）</t>
    </r>
    <r>
      <rPr>
        <sz val="12"/>
        <rFont val="ＭＳ Ｐゴシック"/>
        <family val="3"/>
        <charset val="128"/>
      </rPr>
      <t xml:space="preserve">
地域貢献</t>
    </r>
    <rPh sb="1" eb="3">
      <t>ブンカ</t>
    </rPh>
    <rPh sb="4" eb="6">
      <t>キョウイク</t>
    </rPh>
    <rPh sb="8" eb="10">
      <t>チイキ</t>
    </rPh>
    <rPh sb="10" eb="12">
      <t>コウケン</t>
    </rPh>
    <phoneticPr fontId="10"/>
  </si>
  <si>
    <t>　今年度に実施した本交付金の活動における地域外からの活動参加者の「延べ人数」及び昨年度の参加者の「延べ人数」の比較について記載してください。</t>
    <rPh sb="1" eb="4">
      <t>コンネンド</t>
    </rPh>
    <rPh sb="5" eb="7">
      <t>ジッシ</t>
    </rPh>
    <rPh sb="9" eb="13">
      <t>ホンコウフキン</t>
    </rPh>
    <rPh sb="14" eb="16">
      <t>カツドウ</t>
    </rPh>
    <rPh sb="20" eb="23">
      <t>チイキガイ</t>
    </rPh>
    <rPh sb="26" eb="28">
      <t>カツドウ</t>
    </rPh>
    <rPh sb="28" eb="31">
      <t>サンカシャ</t>
    </rPh>
    <rPh sb="33" eb="34">
      <t>ノ</t>
    </rPh>
    <rPh sb="35" eb="37">
      <t>ニンズウ</t>
    </rPh>
    <rPh sb="38" eb="39">
      <t>オヨ</t>
    </rPh>
    <rPh sb="40" eb="43">
      <t>サクネンド</t>
    </rPh>
    <rPh sb="44" eb="47">
      <t>サンカシャ</t>
    </rPh>
    <rPh sb="49" eb="50">
      <t>ノ</t>
    </rPh>
    <rPh sb="51" eb="53">
      <t>ニンズウ</t>
    </rPh>
    <rPh sb="55" eb="57">
      <t>ヒカク</t>
    </rPh>
    <rPh sb="61" eb="63">
      <t>キサイ</t>
    </rPh>
    <phoneticPr fontId="19"/>
  </si>
  <si>
    <t xml:space="preserve">
　①今年度の地域外からの参加者数
　　　（延べ人数を記載してください。）</t>
    <rPh sb="3" eb="6">
      <t>コンネンド</t>
    </rPh>
    <rPh sb="7" eb="10">
      <t>チイキガイ</t>
    </rPh>
    <rPh sb="13" eb="17">
      <t>サンカシャスウ</t>
    </rPh>
    <rPh sb="22" eb="23">
      <t>ノ</t>
    </rPh>
    <rPh sb="24" eb="26">
      <t>ニンズウ</t>
    </rPh>
    <rPh sb="27" eb="29">
      <t>キサイ</t>
    </rPh>
    <phoneticPr fontId="19"/>
  </si>
  <si>
    <t xml:space="preserve">
　　　　　　　　　　　　　　　　　　　　　　　　　　　人</t>
    <rPh sb="29" eb="30">
      <t>ニン</t>
    </rPh>
    <phoneticPr fontId="19"/>
  </si>
  <si>
    <t xml:space="preserve">
　②昨年度の地域外からの参加者との比較
　　（延べ人数で比較して、「増加した」か「減少した」
　　　のどちらかに記載してださい。）
</t>
    <rPh sb="4" eb="7">
      <t>サクネンド</t>
    </rPh>
    <rPh sb="8" eb="11">
      <t>チイキガイ</t>
    </rPh>
    <rPh sb="14" eb="17">
      <t>サンカシャ</t>
    </rPh>
    <rPh sb="19" eb="21">
      <t>ヒカク</t>
    </rPh>
    <rPh sb="25" eb="26">
      <t>ノ</t>
    </rPh>
    <rPh sb="27" eb="29">
      <t>ニンズウ</t>
    </rPh>
    <rPh sb="30" eb="32">
      <t>ヒカク</t>
    </rPh>
    <rPh sb="36" eb="38">
      <t>ゾウカ</t>
    </rPh>
    <rPh sb="43" eb="45">
      <t>ゲンショウ</t>
    </rPh>
    <rPh sb="58" eb="60">
      <t>キサイ</t>
    </rPh>
    <phoneticPr fontId="19"/>
  </si>
  <si>
    <t xml:space="preserve">
□増加した　（　　　　　　　　　　　　　　　　　人）</t>
    <rPh sb="2" eb="4">
      <t>ゾウカ</t>
    </rPh>
    <rPh sb="25" eb="26">
      <t>ニン</t>
    </rPh>
    <phoneticPr fontId="19"/>
  </si>
  <si>
    <t xml:space="preserve">
□減少した　（　　　　　　　　　　　　　　　　　人）</t>
    <rPh sb="2" eb="4">
      <t>ゲンショウ</t>
    </rPh>
    <rPh sb="25" eb="26">
      <t>ニン</t>
    </rPh>
    <phoneticPr fontId="19"/>
  </si>
  <si>
    <t>※写真撮影は活動起番ごとに１箇所で撮影すること。ただし、活動起番面積が１ha以上の
　場合は２箇所以上とする。</t>
    <rPh sb="1" eb="3">
      <t>シャシン</t>
    </rPh>
    <rPh sb="3" eb="5">
      <t>サツエイ</t>
    </rPh>
    <rPh sb="6" eb="8">
      <t>カツドウ</t>
    </rPh>
    <rPh sb="8" eb="10">
      <t>キバン</t>
    </rPh>
    <rPh sb="14" eb="16">
      <t>カショ</t>
    </rPh>
    <rPh sb="17" eb="19">
      <t>サツエイ</t>
    </rPh>
    <rPh sb="28" eb="30">
      <t>カツドウ</t>
    </rPh>
    <rPh sb="30" eb="32">
      <t>キバン</t>
    </rPh>
    <rPh sb="32" eb="34">
      <t>メンセキ</t>
    </rPh>
    <rPh sb="38" eb="40">
      <t>イジョウ</t>
    </rPh>
    <rPh sb="43" eb="45">
      <t>バアイ</t>
    </rPh>
    <rPh sb="47" eb="49">
      <t>カショ</t>
    </rPh>
    <rPh sb="49" eb="51">
      <t>イジョウ</t>
    </rPh>
    <phoneticPr fontId="10"/>
  </si>
  <si>
    <t>作業起番</t>
    <rPh sb="0" eb="2">
      <t>サギョウ</t>
    </rPh>
    <rPh sb="2" eb="4">
      <t>キバン</t>
    </rPh>
    <phoneticPr fontId="10"/>
  </si>
  <si>
    <t>地域外関係者の参加者数（延べ人数）</t>
    <rPh sb="0" eb="2">
      <t>チイキ</t>
    </rPh>
    <rPh sb="2" eb="3">
      <t>ガイ</t>
    </rPh>
    <rPh sb="3" eb="6">
      <t>カンケイシャ</t>
    </rPh>
    <rPh sb="7" eb="10">
      <t>サンカシャ</t>
    </rPh>
    <rPh sb="10" eb="11">
      <t>スウ</t>
    </rPh>
    <rPh sb="12" eb="13">
      <t>ノ</t>
    </rPh>
    <rPh sb="14" eb="16">
      <t>ニンズウ</t>
    </rPh>
    <phoneticPr fontId="10"/>
  </si>
  <si>
    <t>　</t>
    <phoneticPr fontId="10"/>
  </si>
  <si>
    <t>（様式第1９号　別紙２）</t>
    <rPh sb="1" eb="3">
      <t>ヨウシキ</t>
    </rPh>
    <rPh sb="3" eb="4">
      <t>ダイ</t>
    </rPh>
    <rPh sb="6" eb="7">
      <t>ゴウ</t>
    </rPh>
    <rPh sb="8" eb="10">
      <t>ベッシ</t>
    </rPh>
    <phoneticPr fontId="19"/>
  </si>
  <si>
    <t>地域外関係者の参加者</t>
    <rPh sb="0" eb="2">
      <t>チイキ</t>
    </rPh>
    <rPh sb="2" eb="3">
      <t>ガイ</t>
    </rPh>
    <rPh sb="3" eb="6">
      <t>カンケイシャ</t>
    </rPh>
    <rPh sb="7" eb="10">
      <t>サンカシャ</t>
    </rPh>
    <phoneticPr fontId="10"/>
  </si>
  <si>
    <t>備考</t>
    <rPh sb="0" eb="2">
      <t>ビコウ</t>
    </rPh>
    <phoneticPr fontId="10"/>
  </si>
  <si>
    <t>取組</t>
    <phoneticPr fontId="10"/>
  </si>
  <si>
    <t>（別紙３　様式第16号）</t>
    <phoneticPr fontId="10"/>
  </si>
  <si>
    <t>（様式第16　別添１）</t>
    <phoneticPr fontId="10"/>
  </si>
  <si>
    <t>（別紙３　様式第17号）</t>
    <phoneticPr fontId="10"/>
  </si>
  <si>
    <t>（別紙３　様式第18号）</t>
    <phoneticPr fontId="10"/>
  </si>
  <si>
    <t>２　活動実施前の標準地の状況（〇年度）　　　　　　　　　　    写真</t>
    <phoneticPr fontId="10"/>
  </si>
  <si>
    <t>（様式第19　別紙１）</t>
    <phoneticPr fontId="19"/>
  </si>
  <si>
    <t>④活動タイプ等
（○年度）</t>
    <rPh sb="1" eb="3">
      <t>カツドウ</t>
    </rPh>
    <rPh sb="6" eb="7">
      <t>トウ</t>
    </rPh>
    <phoneticPr fontId="10"/>
  </si>
  <si>
    <t>※④・⑤欄は、該当する□又は○にチェックを付けてください。</t>
    <rPh sb="4" eb="5">
      <t>ラン</t>
    </rPh>
    <rPh sb="12" eb="13">
      <t>マタ</t>
    </rPh>
    <phoneticPr fontId="19"/>
  </si>
  <si>
    <t>※チェック欄は、活動計画1年目の時は「1年」を、2年目の時は「2年」を、3年目の時は「3年」をチェックしてください。</t>
    <rPh sb="5" eb="6">
      <t>ラン</t>
    </rPh>
    <rPh sb="8" eb="10">
      <t>カツドウ</t>
    </rPh>
    <rPh sb="10" eb="12">
      <t>ケイカク</t>
    </rPh>
    <rPh sb="13" eb="15">
      <t>ネンメ</t>
    </rPh>
    <rPh sb="16" eb="17">
      <t>トキ</t>
    </rPh>
    <rPh sb="20" eb="21">
      <t>ネン</t>
    </rPh>
    <rPh sb="25" eb="27">
      <t>ネンメ</t>
    </rPh>
    <rPh sb="28" eb="29">
      <t>トキ</t>
    </rPh>
    <rPh sb="32" eb="33">
      <t>ネン</t>
    </rPh>
    <rPh sb="37" eb="39">
      <t>ネンメ</t>
    </rPh>
    <rPh sb="40" eb="41">
      <t>トキ</t>
    </rPh>
    <rPh sb="44" eb="45">
      <t>ネン</t>
    </rPh>
    <phoneticPr fontId="19"/>
  </si>
  <si>
    <t>※災害等が発生し、計画どおりに活動ができなかった場合には、その理由を特記事項にご記入ください。</t>
    <rPh sb="1" eb="4">
      <t>サイガイナド</t>
    </rPh>
    <rPh sb="5" eb="7">
      <t>ハッセイ</t>
    </rPh>
    <rPh sb="9" eb="11">
      <t>ケイカク</t>
    </rPh>
    <rPh sb="15" eb="17">
      <t>カツドウ</t>
    </rPh>
    <rPh sb="24" eb="26">
      <t>バアイ</t>
    </rPh>
    <rPh sb="31" eb="33">
      <t>リユウ</t>
    </rPh>
    <rPh sb="34" eb="36">
      <t>トッキ</t>
    </rPh>
    <rPh sb="36" eb="38">
      <t>ジコウ</t>
    </rPh>
    <rPh sb="40" eb="42">
      <t>キニュウ</t>
    </rPh>
    <phoneticPr fontId="19"/>
  </si>
  <si>
    <t xml:space="preserve">
　□　災害等で活動区域が被害を受け、活動が行えなかった。
　□　災害等で活動区域までの道が被害を受け、活動が行えなかった。
　□　土地所有者との協定が締結できず活動を行えなかった。
　□　感染症等の感染防止ため活動を行えなかった。
　□　その他</t>
    <rPh sb="4" eb="6">
      <t>サイガイ</t>
    </rPh>
    <rPh sb="6" eb="7">
      <t>トウ</t>
    </rPh>
    <rPh sb="8" eb="10">
      <t>カツドウ</t>
    </rPh>
    <rPh sb="10" eb="12">
      <t>クイキ</t>
    </rPh>
    <rPh sb="13" eb="15">
      <t>ヒガイ</t>
    </rPh>
    <rPh sb="16" eb="17">
      <t>ウ</t>
    </rPh>
    <rPh sb="19" eb="21">
      <t>カツドウ</t>
    </rPh>
    <rPh sb="22" eb="23">
      <t>オコナ</t>
    </rPh>
    <rPh sb="34" eb="36">
      <t>サイガイ</t>
    </rPh>
    <rPh sb="36" eb="37">
      <t>トウ</t>
    </rPh>
    <rPh sb="38" eb="40">
      <t>カツドウ</t>
    </rPh>
    <rPh sb="40" eb="42">
      <t>クイキ</t>
    </rPh>
    <rPh sb="45" eb="46">
      <t>ミチ</t>
    </rPh>
    <rPh sb="47" eb="49">
      <t>ヒガイ</t>
    </rPh>
    <rPh sb="50" eb="51">
      <t>ウ</t>
    </rPh>
    <rPh sb="53" eb="55">
      <t>カツドウ</t>
    </rPh>
    <rPh sb="56" eb="57">
      <t>オコナ</t>
    </rPh>
    <rPh sb="68" eb="70">
      <t>トチ</t>
    </rPh>
    <rPh sb="70" eb="73">
      <t>ショユウシャ</t>
    </rPh>
    <rPh sb="75" eb="77">
      <t>キョウテイ</t>
    </rPh>
    <rPh sb="78" eb="80">
      <t>テイケツ</t>
    </rPh>
    <rPh sb="83" eb="85">
      <t>カツドウ</t>
    </rPh>
    <rPh sb="86" eb="87">
      <t>オコナ</t>
    </rPh>
    <rPh sb="98" eb="101">
      <t>カンセンショウ</t>
    </rPh>
    <rPh sb="101" eb="102">
      <t>トウ</t>
    </rPh>
    <rPh sb="103" eb="107">
      <t>カンセンボウシ</t>
    </rPh>
    <rPh sb="109" eb="111">
      <t>カツドウ</t>
    </rPh>
    <rPh sb="112" eb="113">
      <t>オコナ</t>
    </rPh>
    <rPh sb="126" eb="127">
      <t>タ</t>
    </rPh>
    <phoneticPr fontId="10"/>
  </si>
  <si>
    <t>　自然災害等により、活動を計画どおりに行うことが困難な状況が生じた場合は、期待どおりの効果が得られないことも想定されます。
　災害等が発生し計画どおりに活動ができなかった場合には、その理由を選択し、該当がなければその他に簡単にご記入ください。</t>
    <rPh sb="1" eb="3">
      <t>シゼン</t>
    </rPh>
    <rPh sb="37" eb="39">
      <t>キタイ</t>
    </rPh>
    <rPh sb="43" eb="45">
      <t>コウカ</t>
    </rPh>
    <rPh sb="46" eb="47">
      <t>エ</t>
    </rPh>
    <rPh sb="54" eb="56">
      <t>ソウテイ</t>
    </rPh>
    <rPh sb="63" eb="65">
      <t>サイガイ</t>
    </rPh>
    <rPh sb="65" eb="66">
      <t>トウ</t>
    </rPh>
    <rPh sb="67" eb="69">
      <t>ハッセイ</t>
    </rPh>
    <rPh sb="70" eb="72">
      <t>ケイカク</t>
    </rPh>
    <rPh sb="76" eb="78">
      <t>カツドウ</t>
    </rPh>
    <rPh sb="85" eb="87">
      <t>バアイ</t>
    </rPh>
    <rPh sb="92" eb="94">
      <t>リユウ</t>
    </rPh>
    <rPh sb="95" eb="97">
      <t>センタク</t>
    </rPh>
    <rPh sb="99" eb="101">
      <t>ガイトウ</t>
    </rPh>
    <rPh sb="108" eb="109">
      <t>タ</t>
    </rPh>
    <rPh sb="110" eb="112">
      <t>カンタン</t>
    </rPh>
    <phoneticPr fontId="19"/>
  </si>
  <si>
    <t>作業写真整理帳（活動日毎の集合写真）</t>
    <rPh sb="8" eb="11">
      <t>カツドウビ</t>
    </rPh>
    <rPh sb="11" eb="12">
      <t>ゴト</t>
    </rPh>
    <rPh sb="13" eb="15">
      <t>シュウゴウ</t>
    </rPh>
    <rPh sb="15" eb="17">
      <t>シャシン</t>
    </rPh>
    <phoneticPr fontId="10"/>
  </si>
  <si>
    <r>
      <t>⑥</t>
    </r>
    <r>
      <rPr>
        <sz val="12"/>
        <color theme="1"/>
        <rFont val="ＭＳ 明朝"/>
        <family val="1"/>
        <charset val="128"/>
      </rPr>
      <t>：関係人口創出・維持タイプ</t>
    </r>
  </si>
  <si>
    <t>活動項目</t>
    <phoneticPr fontId="10"/>
  </si>
  <si>
    <t>（別添２）</t>
    <phoneticPr fontId="10"/>
  </si>
  <si>
    <t>作業写真整理帳（活動場所毎の作業写真）</t>
    <rPh sb="8" eb="10">
      <t>カツドウ</t>
    </rPh>
    <rPh sb="10" eb="12">
      <t>バショ</t>
    </rPh>
    <rPh sb="12" eb="13">
      <t>ゴト</t>
    </rPh>
    <rPh sb="14" eb="16">
      <t>サギョウ</t>
    </rPh>
    <rPh sb="16" eb="18">
      <t>シャシン</t>
    </rPh>
    <phoneticPr fontId="10"/>
  </si>
  <si>
    <t>※活動前、活動中、活動後の状況について、それぞれ撮影すること。</t>
    <rPh sb="13" eb="15">
      <t>ジョウキョウ</t>
    </rPh>
    <phoneticPr fontId="10"/>
  </si>
  <si>
    <t>３　活動計画１年目の標準地の状況（〇年度）　　　　　　　　　　写真</t>
    <rPh sb="4" eb="6">
      <t>ケイカク</t>
    </rPh>
    <phoneticPr fontId="10"/>
  </si>
  <si>
    <t>４　活動計画２年目の標準地の状況（〇年度）　　　　　　　　　　写真</t>
    <rPh sb="4" eb="6">
      <t>ケイカク</t>
    </rPh>
    <phoneticPr fontId="10"/>
  </si>
  <si>
    <t>５　活動計画３年目の標準地の状況（〇年度）　　　　　　　　　　写真</t>
    <rPh sb="4" eb="6">
      <t>ケイカク</t>
    </rPh>
    <phoneticPr fontId="10"/>
  </si>
  <si>
    <t>交付決定額</t>
    <rPh sb="0" eb="2">
      <t>コウフ</t>
    </rPh>
    <rPh sb="2" eb="4">
      <t>ケッテイ</t>
    </rPh>
    <rPh sb="4" eb="5">
      <t>ガク</t>
    </rPh>
    <phoneticPr fontId="19"/>
  </si>
  <si>
    <t>支出計</t>
    <rPh sb="0" eb="2">
      <t>シシュツ</t>
    </rPh>
    <rPh sb="2" eb="3">
      <t>ケイ</t>
    </rPh>
    <phoneticPr fontId="19"/>
  </si>
  <si>
    <t>侵入竹除去・竹林整備</t>
    <rPh sb="6" eb="8">
      <t>チクリン</t>
    </rPh>
    <rPh sb="8" eb="10">
      <t>セイビ</t>
    </rPh>
    <phoneticPr fontId="19"/>
  </si>
  <si>
    <t>森林資源利用</t>
    <rPh sb="0" eb="2">
      <t>シンリン</t>
    </rPh>
    <rPh sb="2" eb="4">
      <t>シゲン</t>
    </rPh>
    <rPh sb="4" eb="6">
      <t>リヨウ</t>
    </rPh>
    <phoneticPr fontId="19"/>
  </si>
  <si>
    <t>森林機能強化</t>
    <rPh sb="0" eb="2">
      <t>シンリン</t>
    </rPh>
    <rPh sb="2" eb="4">
      <t>キノウ</t>
    </rPh>
    <rPh sb="4" eb="6">
      <t>キョウカ</t>
    </rPh>
    <phoneticPr fontId="19"/>
  </si>
  <si>
    <t>関係人口創出・維持</t>
    <rPh sb="0" eb="2">
      <t>カンケイ</t>
    </rPh>
    <rPh sb="2" eb="4">
      <t>ジンコウ</t>
    </rPh>
    <rPh sb="4" eb="6">
      <t>ソウシュツ</t>
    </rPh>
    <rPh sb="7" eb="9">
      <t>イジ</t>
    </rPh>
    <phoneticPr fontId="19"/>
  </si>
  <si>
    <t>資機材・施設の整備</t>
    <rPh sb="4" eb="6">
      <t>シセツ</t>
    </rPh>
    <rPh sb="7" eb="9">
      <t>セイビ</t>
    </rPh>
    <phoneticPr fontId="19"/>
  </si>
  <si>
    <t>資機材購入費のうち
交付金充当額</t>
    <phoneticPr fontId="10"/>
  </si>
  <si>
    <t>領収書等
番号</t>
    <phoneticPr fontId="12"/>
  </si>
  <si>
    <t>タイプ</t>
    <phoneticPr fontId="10"/>
  </si>
  <si>
    <t>内容</t>
    <rPh sb="0" eb="2">
      <t>ナイヨウ</t>
    </rPh>
    <phoneticPr fontId="19"/>
  </si>
  <si>
    <t>計</t>
    <rPh sb="0" eb="1">
      <t>ケイ</t>
    </rPh>
    <phoneticPr fontId="19"/>
  </si>
  <si>
    <t>実働時間</t>
    <rPh sb="0" eb="1">
      <t>ジツ</t>
    </rPh>
    <rPh sb="1" eb="2">
      <t>ドウ</t>
    </rPh>
    <rPh sb="2" eb="4">
      <t>ジカン</t>
    </rPh>
    <phoneticPr fontId="19"/>
  </si>
  <si>
    <t>作業時間</t>
    <rPh sb="0" eb="2">
      <t>サギョウ</t>
    </rPh>
    <rPh sb="2" eb="4">
      <t>ジカン</t>
    </rPh>
    <phoneticPr fontId="19"/>
  </si>
  <si>
    <t>　氏　名</t>
    <rPh sb="1" eb="2">
      <t>シ</t>
    </rPh>
    <rPh sb="3" eb="4">
      <t>メイ</t>
    </rPh>
    <phoneticPr fontId="19"/>
  </si>
  <si>
    <t>領収印
又は署名</t>
    <rPh sb="0" eb="2">
      <t>リョウシュウ</t>
    </rPh>
    <rPh sb="2" eb="3">
      <t>イン</t>
    </rPh>
    <rPh sb="4" eb="5">
      <t>マタ</t>
    </rPh>
    <rPh sb="6" eb="8">
      <t>ショメイ</t>
    </rPh>
    <phoneticPr fontId="19"/>
  </si>
  <si>
    <t>作業日</t>
    <rPh sb="0" eb="2">
      <t>サギョウ</t>
    </rPh>
    <rPh sb="2" eb="3">
      <t>ヒ</t>
    </rPh>
    <phoneticPr fontId="19"/>
  </si>
  <si>
    <t>活動タイプ</t>
    <rPh sb="0" eb="2">
      <t>カツドウ</t>
    </rPh>
    <phoneticPr fontId="19"/>
  </si>
  <si>
    <t>円/時間</t>
    <rPh sb="0" eb="1">
      <t>エン</t>
    </rPh>
    <rPh sb="2" eb="4">
      <t>ジカン</t>
    </rPh>
    <phoneticPr fontId="19"/>
  </si>
  <si>
    <t>時間単価</t>
    <rPh sb="0" eb="2">
      <t>ジカン</t>
    </rPh>
    <rPh sb="2" eb="4">
      <t>タンカ</t>
    </rPh>
    <phoneticPr fontId="19"/>
  </si>
  <si>
    <t>領収書番号</t>
    <rPh sb="0" eb="3">
      <t>リョウシュウショ</t>
    </rPh>
    <rPh sb="3" eb="5">
      <t>バンゴウ</t>
    </rPh>
    <phoneticPr fontId="19"/>
  </si>
  <si>
    <t>活動組織名</t>
    <rPh sb="0" eb="4">
      <t>カツドウソシキ</t>
    </rPh>
    <rPh sb="4" eb="5">
      <t>メイ</t>
    </rPh>
    <phoneticPr fontId="19"/>
  </si>
  <si>
    <t>【令和４年度　森林・山村多面的機能発揮対策交付金】</t>
    <rPh sb="1" eb="3">
      <t>レイワ</t>
    </rPh>
    <rPh sb="4" eb="6">
      <t>ネンド</t>
    </rPh>
    <rPh sb="5" eb="6">
      <t>ド</t>
    </rPh>
    <rPh sb="7" eb="9">
      <t>シンリン</t>
    </rPh>
    <rPh sb="10" eb="12">
      <t>サンソン</t>
    </rPh>
    <rPh sb="12" eb="14">
      <t>タメン</t>
    </rPh>
    <rPh sb="14" eb="15">
      <t>テキ</t>
    </rPh>
    <rPh sb="15" eb="17">
      <t>キノウ</t>
    </rPh>
    <rPh sb="17" eb="19">
      <t>ハッキ</t>
    </rPh>
    <rPh sb="19" eb="21">
      <t>タイサク</t>
    </rPh>
    <rPh sb="21" eb="24">
      <t>コウフキン</t>
    </rPh>
    <phoneticPr fontId="19"/>
  </si>
  <si>
    <t>福岡県</t>
    <rPh sb="0" eb="3">
      <t>フクオカケン</t>
    </rPh>
    <phoneticPr fontId="10"/>
  </si>
  <si>
    <t>福岡県森林組合連合会</t>
    <rPh sb="0" eb="3">
      <t>フクオカケン</t>
    </rPh>
    <rPh sb="3" eb="5">
      <t>シンリン</t>
    </rPh>
    <rPh sb="5" eb="10">
      <t>クミアイレンゴウカイ</t>
    </rPh>
    <phoneticPr fontId="10"/>
  </si>
  <si>
    <t>令和４年度　森林・山村多面的機能発揮対策交付金（活動記録）</t>
    <rPh sb="0" eb="2">
      <t>レイワ</t>
    </rPh>
    <phoneticPr fontId="10"/>
  </si>
  <si>
    <t>令和４年度　森林・山村多面的機能発揮対策交付金（金銭出納簿）</t>
    <rPh sb="0" eb="2">
      <t>レイワ</t>
    </rPh>
    <phoneticPr fontId="10"/>
  </si>
  <si>
    <t>令和４年度　モニタリング結果報告書</t>
    <rPh sb="0" eb="2">
      <t>レイワ</t>
    </rPh>
    <phoneticPr fontId="10"/>
  </si>
  <si>
    <t>活動組織名</t>
    <rPh sb="0" eb="5">
      <t>カツドウソシキメイ</t>
    </rPh>
    <phoneticPr fontId="10"/>
  </si>
  <si>
    <t>活動組織名</t>
    <rPh sb="0" eb="2">
      <t>カツドウ</t>
    </rPh>
    <rPh sb="2" eb="5">
      <t>ソシキメイ</t>
    </rPh>
    <phoneticPr fontId="10"/>
  </si>
  <si>
    <t>福岡</t>
    <rPh sb="0" eb="2">
      <t>フクオカ</t>
    </rPh>
    <phoneticPr fontId="19"/>
  </si>
  <si>
    <t>日</t>
    <rPh sb="0" eb="1">
      <t>ニチ</t>
    </rPh>
    <phoneticPr fontId="10"/>
  </si>
  <si>
    <t>活動推進費</t>
    <rPh sb="0" eb="2">
      <t>カツドウ</t>
    </rPh>
    <rPh sb="2" eb="5">
      <t>スイシンヒ</t>
    </rPh>
    <phoneticPr fontId="10"/>
  </si>
  <si>
    <t>地域環境保全（里山林保全）</t>
    <rPh sb="0" eb="2">
      <t>チイキ</t>
    </rPh>
    <rPh sb="2" eb="4">
      <t>カンキョウ</t>
    </rPh>
    <rPh sb="4" eb="6">
      <t>ホゼン</t>
    </rPh>
    <rPh sb="7" eb="10">
      <t>サトヤマリン</t>
    </rPh>
    <rPh sb="10" eb="12">
      <t>ホゼン</t>
    </rPh>
    <phoneticPr fontId="10"/>
  </si>
  <si>
    <t>森林機能強化</t>
  </si>
  <si>
    <t>森林機能強化</t>
    <rPh sb="0" eb="2">
      <t>シンリン</t>
    </rPh>
    <rPh sb="2" eb="4">
      <t>キノウ</t>
    </rPh>
    <rPh sb="4" eb="6">
      <t>キョウカ</t>
    </rPh>
    <phoneticPr fontId="10"/>
  </si>
  <si>
    <t>地域環境保全
（侵入竹・竹林整備）</t>
    <rPh sb="0" eb="2">
      <t>チイキ</t>
    </rPh>
    <rPh sb="2" eb="4">
      <t>カンキョウ</t>
    </rPh>
    <rPh sb="4" eb="6">
      <t>ホゼン</t>
    </rPh>
    <rPh sb="8" eb="10">
      <t>シンニュウ</t>
    </rPh>
    <rPh sb="10" eb="11">
      <t>タケ</t>
    </rPh>
    <rPh sb="12" eb="14">
      <t>チクリン</t>
    </rPh>
    <rPh sb="14" eb="16">
      <t>セイビ</t>
    </rPh>
    <phoneticPr fontId="10"/>
  </si>
  <si>
    <t>関係人口創出・維持</t>
    <rPh sb="0" eb="6">
      <t>カンケイジンコウソウシュツ</t>
    </rPh>
    <rPh sb="7" eb="9">
      <t>イジ</t>
    </rPh>
    <phoneticPr fontId="10"/>
  </si>
  <si>
    <t>枯竹・倒竹の処理（切断・運搬）</t>
    <rPh sb="0" eb="1">
      <t>カ</t>
    </rPh>
    <rPh sb="1" eb="2">
      <t>タケ</t>
    </rPh>
    <rPh sb="3" eb="4">
      <t>タオ</t>
    </rPh>
    <rPh sb="4" eb="5">
      <t>タケ</t>
    </rPh>
    <rPh sb="6" eb="8">
      <t>ショリ</t>
    </rPh>
    <rPh sb="9" eb="11">
      <t>セツダン</t>
    </rPh>
    <rPh sb="12" eb="14">
      <t>ウンパン</t>
    </rPh>
    <phoneticPr fontId="10"/>
  </si>
  <si>
    <t>枯竹・倒竹の粉砕処理</t>
    <rPh sb="0" eb="1">
      <t>カ</t>
    </rPh>
    <rPh sb="1" eb="2">
      <t>タケ</t>
    </rPh>
    <rPh sb="3" eb="4">
      <t>トウ</t>
    </rPh>
    <rPh sb="4" eb="5">
      <t>タケ</t>
    </rPh>
    <rPh sb="6" eb="10">
      <t>フンサイショリ</t>
    </rPh>
    <phoneticPr fontId="10"/>
  </si>
  <si>
    <t>作業道整備（敷設）</t>
    <rPh sb="0" eb="3">
      <t>サギョウドウ</t>
    </rPh>
    <rPh sb="3" eb="5">
      <t>セイビ</t>
    </rPh>
    <rPh sb="6" eb="7">
      <t>シキ</t>
    </rPh>
    <rPh sb="7" eb="8">
      <t>セツ</t>
    </rPh>
    <phoneticPr fontId="10"/>
  </si>
  <si>
    <t>つる伐り、広葉樹除伐</t>
    <rPh sb="2" eb="3">
      <t>キ</t>
    </rPh>
    <phoneticPr fontId="10"/>
  </si>
  <si>
    <t>040910</t>
    <phoneticPr fontId="10"/>
  </si>
  <si>
    <t>040911</t>
    <phoneticPr fontId="10"/>
  </si>
  <si>
    <t>040920</t>
    <phoneticPr fontId="10"/>
  </si>
  <si>
    <t>場所</t>
    <rPh sb="0" eb="2">
      <t>バショ</t>
    </rPh>
    <phoneticPr fontId="10"/>
  </si>
  <si>
    <t>安全講習会、現地境界確認</t>
    <rPh sb="0" eb="2">
      <t>アンゼン</t>
    </rPh>
    <rPh sb="2" eb="5">
      <t>コウシュウカイ</t>
    </rPh>
    <rPh sb="6" eb="10">
      <t>ゲンチキョウカイ</t>
    </rPh>
    <rPh sb="10" eb="12">
      <t>カクニン</t>
    </rPh>
    <phoneticPr fontId="10"/>
  </si>
  <si>
    <t>実施時間
（時間）</t>
    <rPh sb="6" eb="8">
      <t>ジカン</t>
    </rPh>
    <phoneticPr fontId="10"/>
  </si>
  <si>
    <t>○○町の森林を守る会</t>
    <rPh sb="0" eb="10">
      <t>マルマルマチノシンリンヲマモルカイ</t>
    </rPh>
    <phoneticPr fontId="19"/>
  </si>
  <si>
    <t>作業従事者賃金支給台帳</t>
    <rPh sb="0" eb="2">
      <t>サギョウ</t>
    </rPh>
    <rPh sb="2" eb="4">
      <t>ジュウジ</t>
    </rPh>
    <rPh sb="4" eb="5">
      <t>シャ</t>
    </rPh>
    <rPh sb="5" eb="7">
      <t>チンギン</t>
    </rPh>
    <rPh sb="7" eb="9">
      <t>シキュウ</t>
    </rPh>
    <rPh sb="9" eb="11">
      <t>ダイチョウ</t>
    </rPh>
    <phoneticPr fontId="19"/>
  </si>
  <si>
    <t>A001</t>
    <phoneticPr fontId="19"/>
  </si>
  <si>
    <t>関係人口　　　創出・維持</t>
  </si>
  <si>
    <t>里山林保全</t>
  </si>
  <si>
    <t>侵入竹除去・　竹林整備</t>
  </si>
  <si>
    <t>侵入竹除去・　竹林整備</t>
    <phoneticPr fontId="19"/>
  </si>
  <si>
    <t>10/2</t>
    <phoneticPr fontId="19"/>
  </si>
  <si>
    <t>支給額（円）</t>
    <rPh sb="0" eb="2">
      <t>シキュウ</t>
    </rPh>
    <rPh sb="2" eb="3">
      <t>ガク</t>
    </rPh>
    <rPh sb="4" eb="5">
      <t>エン</t>
    </rPh>
    <phoneticPr fontId="19"/>
  </si>
  <si>
    <t>森林太郎</t>
    <rPh sb="0" eb="2">
      <t>シンリン</t>
    </rPh>
    <rPh sb="2" eb="4">
      <t>タロウ</t>
    </rPh>
    <phoneticPr fontId="19"/>
  </si>
  <si>
    <t>日給</t>
    <rPh sb="0" eb="2">
      <t>ニッキュウ</t>
    </rPh>
    <phoneticPr fontId="19"/>
  </si>
  <si>
    <t>森林一郎</t>
    <rPh sb="0" eb="2">
      <t>シンリン</t>
    </rPh>
    <rPh sb="2" eb="4">
      <t>イチロウ</t>
    </rPh>
    <phoneticPr fontId="19"/>
  </si>
  <si>
    <t>活動メニュー</t>
    <rPh sb="0" eb="2">
      <t>カツドウ</t>
    </rPh>
    <phoneticPr fontId="19"/>
  </si>
  <si>
    <t>日数</t>
    <rPh sb="0" eb="2">
      <t>ニッスウ</t>
    </rPh>
    <phoneticPr fontId="19"/>
  </si>
  <si>
    <t>森林花子</t>
    <rPh sb="0" eb="2">
      <t>シンリン</t>
    </rPh>
    <rPh sb="2" eb="4">
      <t>ハナコ</t>
    </rPh>
    <phoneticPr fontId="19"/>
  </si>
  <si>
    <t>活動推進費</t>
    <rPh sb="0" eb="5">
      <t>カツドウスイシンヒ</t>
    </rPh>
    <phoneticPr fontId="19"/>
  </si>
  <si>
    <t>里山林保全</t>
    <rPh sb="0" eb="5">
      <t>サトヤマリンホゼン</t>
    </rPh>
    <phoneticPr fontId="19"/>
  </si>
  <si>
    <t>竹林茂雄</t>
    <rPh sb="0" eb="2">
      <t>チクリン</t>
    </rPh>
    <rPh sb="2" eb="4">
      <t>シゲオ</t>
    </rPh>
    <phoneticPr fontId="19"/>
  </si>
  <si>
    <t>竹林咲子</t>
    <rPh sb="0" eb="2">
      <t>チクリン</t>
    </rPh>
    <rPh sb="2" eb="4">
      <t>サキコ</t>
    </rPh>
    <phoneticPr fontId="19"/>
  </si>
  <si>
    <t>森林資源利用</t>
    <rPh sb="0" eb="6">
      <t>シンリンシゲンリヨウ</t>
    </rPh>
    <phoneticPr fontId="19"/>
  </si>
  <si>
    <t>森林機能強化</t>
    <rPh sb="0" eb="6">
      <t>シンリンキノウキョウカ</t>
    </rPh>
    <phoneticPr fontId="19"/>
  </si>
  <si>
    <t>山村炭次郎</t>
    <rPh sb="0" eb="2">
      <t>ヤマムラ</t>
    </rPh>
    <rPh sb="2" eb="3">
      <t>スミ</t>
    </rPh>
    <rPh sb="3" eb="5">
      <t>ジロウ</t>
    </rPh>
    <phoneticPr fontId="19"/>
  </si>
  <si>
    <t>関係人口創出・維持タイプ</t>
    <rPh sb="0" eb="6">
      <t>カンケイジンコウソウシュツ</t>
    </rPh>
    <rPh sb="7" eb="9">
      <t>イジ</t>
    </rPh>
    <phoneticPr fontId="19"/>
  </si>
  <si>
    <t>時間</t>
    <rPh sb="0" eb="2">
      <t>ジカン</t>
    </rPh>
    <phoneticPr fontId="19"/>
  </si>
  <si>
    <t>○○町の森林を守る会</t>
    <phoneticPr fontId="10"/>
  </si>
  <si>
    <t>※活動記録の取組内容詳細
安全講習会（講師：森林太郎）
今年度の活動開始に際し、チェンソー他刃物の取扱いについて、注意事項、メンテナンス方法について確認
作業地境界確認
撮影者　１名</t>
    <rPh sb="1" eb="5">
      <t>カツドウキロク</t>
    </rPh>
    <rPh sb="6" eb="7">
      <t>ト</t>
    </rPh>
    <rPh sb="7" eb="8">
      <t>クミ</t>
    </rPh>
    <rPh sb="8" eb="10">
      <t>ナイヨウ</t>
    </rPh>
    <rPh sb="10" eb="12">
      <t>ショウサイ</t>
    </rPh>
    <rPh sb="13" eb="18">
      <t>アンゼンコウシュウカイ</t>
    </rPh>
    <rPh sb="28" eb="29">
      <t>イマ</t>
    </rPh>
    <rPh sb="29" eb="31">
      <t>ネンド</t>
    </rPh>
    <rPh sb="32" eb="34">
      <t>カツドウ</t>
    </rPh>
    <rPh sb="34" eb="36">
      <t>カイシ</t>
    </rPh>
    <rPh sb="37" eb="38">
      <t>サイ</t>
    </rPh>
    <rPh sb="45" eb="46">
      <t>ホカ</t>
    </rPh>
    <rPh sb="46" eb="48">
      <t>ハモノ</t>
    </rPh>
    <rPh sb="49" eb="51">
      <t>トリアツカ</t>
    </rPh>
    <rPh sb="57" eb="61">
      <t>チュウイジコウ</t>
    </rPh>
    <rPh sb="68" eb="70">
      <t>ホウホウ</t>
    </rPh>
    <rPh sb="74" eb="76">
      <t>カクニン</t>
    </rPh>
    <rPh sb="77" eb="80">
      <t>サギョウチ</t>
    </rPh>
    <rPh sb="80" eb="82">
      <t>キョウカイ</t>
    </rPh>
    <rPh sb="82" eb="84">
      <t>カクニン</t>
    </rPh>
    <rPh sb="85" eb="88">
      <t>サツエイシャ</t>
    </rPh>
    <rPh sb="90" eb="91">
      <t>メイ</t>
    </rPh>
    <phoneticPr fontId="10"/>
  </si>
  <si>
    <t>作業範囲確認、モニタリング調査
枯竹・倒竹の処理（切断・運搬）</t>
    <rPh sb="0" eb="4">
      <t>サギョウハンイ</t>
    </rPh>
    <rPh sb="4" eb="6">
      <t>カクニン</t>
    </rPh>
    <rPh sb="13" eb="15">
      <t>チョウサ</t>
    </rPh>
    <rPh sb="16" eb="17">
      <t>カ</t>
    </rPh>
    <rPh sb="17" eb="18">
      <t>タケ</t>
    </rPh>
    <rPh sb="19" eb="20">
      <t>タオ</t>
    </rPh>
    <rPh sb="20" eb="21">
      <t>タケ</t>
    </rPh>
    <rPh sb="22" eb="24">
      <t>ショリ</t>
    </rPh>
    <rPh sb="25" eb="27">
      <t>セツダン</t>
    </rPh>
    <rPh sb="28" eb="30">
      <t>ウンパン</t>
    </rPh>
    <phoneticPr fontId="10"/>
  </si>
  <si>
    <r>
      <t>支払日：令和</t>
    </r>
    <r>
      <rPr>
        <sz val="11"/>
        <color rgb="FFFF0000"/>
        <rFont val="ＭＳ Ｐ明朝"/>
        <family val="1"/>
        <charset val="128"/>
      </rPr>
      <t>４</t>
    </r>
    <r>
      <rPr>
        <sz val="11"/>
        <color theme="1"/>
        <rFont val="ＭＳ Ｐ明朝"/>
        <family val="1"/>
        <charset val="128"/>
      </rPr>
      <t>年</t>
    </r>
    <r>
      <rPr>
        <sz val="11"/>
        <color rgb="FFFF0000"/>
        <rFont val="ＭＳ Ｐ明朝"/>
        <family val="1"/>
        <charset val="128"/>
      </rPr>
      <t>●</t>
    </r>
    <r>
      <rPr>
        <sz val="11"/>
        <color theme="1"/>
        <rFont val="ＭＳ Ｐ明朝"/>
        <family val="1"/>
        <charset val="128"/>
      </rPr>
      <t>月</t>
    </r>
    <r>
      <rPr>
        <sz val="11"/>
        <color rgb="FFFF0000"/>
        <rFont val="ＭＳ Ｐ明朝"/>
        <family val="1"/>
        <charset val="128"/>
      </rPr>
      <t>●</t>
    </r>
    <r>
      <rPr>
        <sz val="11"/>
        <color theme="1"/>
        <rFont val="ＭＳ Ｐ明朝"/>
        <family val="1"/>
        <charset val="128"/>
      </rPr>
      <t>日</t>
    </r>
    <rPh sb="0" eb="3">
      <t>シハライビ</t>
    </rPh>
    <rPh sb="4" eb="6">
      <t>レイワ</t>
    </rPh>
    <rPh sb="7" eb="8">
      <t>ネン</t>
    </rPh>
    <rPh sb="9" eb="10">
      <t>ガツ</t>
    </rPh>
    <rPh sb="11" eb="12">
      <t>ニチ</t>
    </rPh>
    <phoneticPr fontId="19"/>
  </si>
  <si>
    <t>9/10</t>
    <phoneticPr fontId="19"/>
  </si>
  <si>
    <t>9/11</t>
    <phoneticPr fontId="19"/>
  </si>
  <si>
    <t>9/20</t>
    <phoneticPr fontId="19"/>
  </si>
  <si>
    <t>9/21</t>
    <phoneticPr fontId="19"/>
  </si>
  <si>
    <t>10/1</t>
    <phoneticPr fontId="19"/>
  </si>
  <si>
    <t>11/4</t>
    <phoneticPr fontId="19"/>
  </si>
  <si>
    <t>11/11</t>
    <phoneticPr fontId="19"/>
  </si>
  <si>
    <t>12/1</t>
    <phoneticPr fontId="19"/>
  </si>
  <si>
    <t>9-12</t>
    <phoneticPr fontId="19"/>
  </si>
  <si>
    <t>構成員</t>
    <rPh sb="0" eb="3">
      <t>コウセイイン</t>
    </rPh>
    <phoneticPr fontId="10"/>
  </si>
  <si>
    <t>○</t>
    <phoneticPr fontId="10"/>
  </si>
  <si>
    <t>9-15</t>
  </si>
  <si>
    <t>9-15</t>
    <phoneticPr fontId="10"/>
  </si>
  <si>
    <t>9-14</t>
    <phoneticPr fontId="10"/>
  </si>
  <si>
    <t>山村善逸</t>
    <rPh sb="0" eb="2">
      <t>ヤマムラ</t>
    </rPh>
    <rPh sb="2" eb="3">
      <t>ゼン</t>
    </rPh>
    <rPh sb="3" eb="4">
      <t>イツ</t>
    </rPh>
    <phoneticPr fontId="19"/>
  </si>
  <si>
    <t>枯竹・倒竹の処理（切断・運搬）</t>
    <rPh sb="0" eb="1">
      <t>カレ</t>
    </rPh>
    <rPh sb="1" eb="2">
      <t>タケ</t>
    </rPh>
    <rPh sb="3" eb="4">
      <t>タオ</t>
    </rPh>
    <rPh sb="4" eb="5">
      <t>タケ</t>
    </rPh>
    <rPh sb="6" eb="8">
      <t>ショリ</t>
    </rPh>
    <rPh sb="9" eb="11">
      <t>セツダン</t>
    </rPh>
    <rPh sb="12" eb="14">
      <t>ウンパン</t>
    </rPh>
    <phoneticPr fontId="10"/>
  </si>
  <si>
    <t>大字西岐波　110</t>
    <rPh sb="0" eb="2">
      <t>オオアザ</t>
    </rPh>
    <rPh sb="2" eb="5">
      <t>ニシキワ</t>
    </rPh>
    <phoneticPr fontId="10"/>
  </si>
  <si>
    <t>R4</t>
    <phoneticPr fontId="10"/>
  </si>
  <si>
    <t>T041002</t>
    <phoneticPr fontId="10"/>
  </si>
  <si>
    <t>T041201</t>
    <phoneticPr fontId="10"/>
  </si>
  <si>
    <t>③：地域環境保全タイプ（侵入竹除去・竹林整備）</t>
    <phoneticPr fontId="10"/>
  </si>
  <si>
    <t>①：活動推進費</t>
    <phoneticPr fontId="10"/>
  </si>
  <si>
    <t>T040911</t>
    <phoneticPr fontId="10"/>
  </si>
  <si>
    <t>枯竹・倒竹整理</t>
    <rPh sb="0" eb="1">
      <t>カレ</t>
    </rPh>
    <rPh sb="1" eb="2">
      <t>タケ</t>
    </rPh>
    <rPh sb="3" eb="4">
      <t>タオ</t>
    </rPh>
    <rPh sb="4" eb="5">
      <t>タケ</t>
    </rPh>
    <rPh sb="5" eb="7">
      <t>セイリ</t>
    </rPh>
    <phoneticPr fontId="10"/>
  </si>
  <si>
    <t>枯竹・倒竹林外除去</t>
    <rPh sb="0" eb="1">
      <t>カレ</t>
    </rPh>
    <rPh sb="1" eb="2">
      <t>タケ</t>
    </rPh>
    <rPh sb="3" eb="4">
      <t>タオ</t>
    </rPh>
    <rPh sb="4" eb="5">
      <t>タケ</t>
    </rPh>
    <rPh sb="5" eb="7">
      <t>リンガイ</t>
    </rPh>
    <rPh sb="7" eb="9">
      <t>ジョキョ</t>
    </rPh>
    <phoneticPr fontId="10"/>
  </si>
  <si>
    <t>自己資金</t>
    <rPh sb="0" eb="4">
      <t>ジコシキン</t>
    </rPh>
    <phoneticPr fontId="10"/>
  </si>
  <si>
    <t>手鋸、ヘルメット</t>
    <rPh sb="0" eb="1">
      <t>テ</t>
    </rPh>
    <rPh sb="1" eb="2">
      <t>ノコ</t>
    </rPh>
    <phoneticPr fontId="10"/>
  </si>
  <si>
    <t>チェンソー</t>
    <phoneticPr fontId="10"/>
  </si>
  <si>
    <t>傷害保険9月分</t>
    <rPh sb="0" eb="4">
      <t>ショウガイホケン</t>
    </rPh>
    <rPh sb="5" eb="6">
      <t>ガツ</t>
    </rPh>
    <rPh sb="6" eb="7">
      <t>ブン</t>
    </rPh>
    <phoneticPr fontId="10"/>
  </si>
  <si>
    <t>9月人件費</t>
    <rPh sb="1" eb="2">
      <t>ガツ</t>
    </rPh>
    <rPh sb="2" eb="5">
      <t>ジンケンヒ</t>
    </rPh>
    <phoneticPr fontId="10"/>
  </si>
  <si>
    <t>概算払受取</t>
    <rPh sb="0" eb="3">
      <t>ガイサンバラ</t>
    </rPh>
    <rPh sb="3" eb="4">
      <t>ウ</t>
    </rPh>
    <rPh sb="4" eb="5">
      <t>トリ</t>
    </rPh>
    <phoneticPr fontId="10"/>
  </si>
  <si>
    <t>立替払精算</t>
    <rPh sb="0" eb="3">
      <t>タテカエバラ</t>
    </rPh>
    <rPh sb="3" eb="5">
      <t>セイサン</t>
    </rPh>
    <phoneticPr fontId="10"/>
  </si>
  <si>
    <t>累計</t>
    <rPh sb="0" eb="2">
      <t>ルイケイ</t>
    </rPh>
    <phoneticPr fontId="10"/>
  </si>
  <si>
    <r>
      <t xml:space="preserve">9月人件費
</t>
    </r>
    <r>
      <rPr>
        <sz val="8"/>
        <color rgb="FFFF0000"/>
        <rFont val="ＭＳ 明朝"/>
        <family val="1"/>
        <charset val="128"/>
      </rPr>
      <t>（太郎、一郎、花子、茂雄、咲子）</t>
    </r>
    <rPh sb="1" eb="2">
      <t>ガツ</t>
    </rPh>
    <rPh sb="2" eb="5">
      <t>ジンケンヒ</t>
    </rPh>
    <rPh sb="7" eb="9">
      <t>タロウ</t>
    </rPh>
    <rPh sb="10" eb="12">
      <t>イチロウ</t>
    </rPh>
    <rPh sb="13" eb="15">
      <t>ハナコ</t>
    </rPh>
    <rPh sb="16" eb="18">
      <t>シゲオ</t>
    </rPh>
    <rPh sb="19" eb="21">
      <t>サキコ</t>
    </rPh>
    <phoneticPr fontId="10"/>
  </si>
  <si>
    <r>
      <t xml:space="preserve">9月人件費
</t>
    </r>
    <r>
      <rPr>
        <sz val="6"/>
        <color rgb="FFFF0000"/>
        <rFont val="ＭＳ 明朝"/>
        <family val="1"/>
        <charset val="128"/>
      </rPr>
      <t>（太郎、一郎、花子、茂雄、咲子、炭次郎、善逸）</t>
    </r>
    <rPh sb="1" eb="2">
      <t>ガツ</t>
    </rPh>
    <rPh sb="2" eb="5">
      <t>ジンケンヒ</t>
    </rPh>
    <rPh sb="22" eb="25">
      <t>タンジロウ</t>
    </rPh>
    <rPh sb="26" eb="28">
      <t>ゼンイツ</t>
    </rPh>
    <phoneticPr fontId="10"/>
  </si>
  <si>
    <t>A001</t>
    <phoneticPr fontId="10"/>
  </si>
  <si>
    <t>8月分</t>
    <rPh sb="1" eb="2">
      <t>ガツ</t>
    </rPh>
    <rPh sb="2" eb="3">
      <t>ブン</t>
    </rPh>
    <phoneticPr fontId="10"/>
  </si>
  <si>
    <t>購入品写真</t>
    <phoneticPr fontId="19"/>
  </si>
  <si>
    <t>領収書</t>
    <rPh sb="0" eb="3">
      <t>リョウシュウショ</t>
    </rPh>
    <phoneticPr fontId="19"/>
  </si>
  <si>
    <t>ヘルメット一体型が良さそう今後購入時に検討</t>
    <rPh sb="5" eb="8">
      <t>イッタイガタ</t>
    </rPh>
    <rPh sb="9" eb="10">
      <t>ヨ</t>
    </rPh>
    <rPh sb="13" eb="15">
      <t>コンゴ</t>
    </rPh>
    <rPh sb="15" eb="17">
      <t>コウニュウ</t>
    </rPh>
    <rPh sb="17" eb="18">
      <t>ジ</t>
    </rPh>
    <rPh sb="19" eb="21">
      <t>ケントウ</t>
    </rPh>
    <phoneticPr fontId="19"/>
  </si>
  <si>
    <t>衛生上毎回の掃除除菌に手を食う、休憩時などで置忘れ発生し探す、落として踏む事件発生</t>
    <rPh sb="0" eb="3">
      <t>エイセイジョウ</t>
    </rPh>
    <rPh sb="3" eb="5">
      <t>マイカイ</t>
    </rPh>
    <rPh sb="6" eb="8">
      <t>ソウジ</t>
    </rPh>
    <rPh sb="8" eb="10">
      <t>ジョキン</t>
    </rPh>
    <rPh sb="11" eb="12">
      <t>テ</t>
    </rPh>
    <rPh sb="13" eb="14">
      <t>ク</t>
    </rPh>
    <rPh sb="16" eb="18">
      <t>キュウケイ</t>
    </rPh>
    <rPh sb="18" eb="19">
      <t>ジ</t>
    </rPh>
    <rPh sb="22" eb="24">
      <t>オキワス</t>
    </rPh>
    <rPh sb="25" eb="27">
      <t>ハッセイ</t>
    </rPh>
    <rPh sb="28" eb="29">
      <t>サガ</t>
    </rPh>
    <rPh sb="31" eb="32">
      <t>オ</t>
    </rPh>
    <rPh sb="35" eb="36">
      <t>フ</t>
    </rPh>
    <rPh sb="37" eb="39">
      <t>ジケン</t>
    </rPh>
    <rPh sb="39" eb="41">
      <t>ハッセイ</t>
    </rPh>
    <phoneticPr fontId="19"/>
  </si>
  <si>
    <t>次回購入時の留意点(印刷時除く事)</t>
    <rPh sb="0" eb="2">
      <t>ジカイ</t>
    </rPh>
    <rPh sb="2" eb="5">
      <t>コウニュウジ</t>
    </rPh>
    <rPh sb="6" eb="9">
      <t>リュウイテン</t>
    </rPh>
    <rPh sb="10" eb="12">
      <t>インサツ</t>
    </rPh>
    <rPh sb="12" eb="13">
      <t>ジ</t>
    </rPh>
    <rPh sb="13" eb="14">
      <t>ノゾ</t>
    </rPh>
    <rPh sb="15" eb="16">
      <t>コト</t>
    </rPh>
    <phoneticPr fontId="19"/>
  </si>
  <si>
    <t>個数</t>
    <rPh sb="0" eb="2">
      <t>コスウ</t>
    </rPh>
    <phoneticPr fontId="19"/>
  </si>
  <si>
    <t>金額合計</t>
    <rPh sb="0" eb="2">
      <t>キンガク</t>
    </rPh>
    <rPh sb="2" eb="4">
      <t>ゴウケイ</t>
    </rPh>
    <phoneticPr fontId="19"/>
  </si>
  <si>
    <t>領収書日付</t>
    <rPh sb="0" eb="3">
      <t>リョウシュウショ</t>
    </rPh>
    <rPh sb="3" eb="5">
      <t>ヒヅケ</t>
    </rPh>
    <phoneticPr fontId="19"/>
  </si>
  <si>
    <t>領収書　NO.</t>
    <rPh sb="0" eb="3">
      <t>リョウシュウショ</t>
    </rPh>
    <phoneticPr fontId="19"/>
  </si>
  <si>
    <t>令和４年度　森林・山村多面的機能発揮対策交付金　領収書</t>
    <rPh sb="0" eb="2">
      <t>レイワ</t>
    </rPh>
    <rPh sb="3" eb="5">
      <t>ネンド</t>
    </rPh>
    <rPh sb="4" eb="5">
      <t>ド</t>
    </rPh>
    <rPh sb="6" eb="8">
      <t>シンリン</t>
    </rPh>
    <rPh sb="9" eb="11">
      <t>サンソン</t>
    </rPh>
    <rPh sb="11" eb="14">
      <t>タメンテキ</t>
    </rPh>
    <rPh sb="14" eb="16">
      <t>キノウ</t>
    </rPh>
    <rPh sb="16" eb="18">
      <t>ハッキ</t>
    </rPh>
    <rPh sb="18" eb="20">
      <t>タイサク</t>
    </rPh>
    <rPh sb="20" eb="23">
      <t>コウフキン</t>
    </rPh>
    <rPh sb="24" eb="27">
      <t>リョウシュウショ</t>
    </rPh>
    <phoneticPr fontId="19"/>
  </si>
  <si>
    <t>借上費支払台帳兼領収書</t>
    <rPh sb="0" eb="2">
      <t>カリア</t>
    </rPh>
    <rPh sb="2" eb="3">
      <t>ヒ</t>
    </rPh>
    <rPh sb="3" eb="5">
      <t>シハライ</t>
    </rPh>
    <rPh sb="5" eb="7">
      <t>ダイチョウ</t>
    </rPh>
    <rPh sb="7" eb="8">
      <t>ケン</t>
    </rPh>
    <rPh sb="8" eb="11">
      <t>リョウシュウショ</t>
    </rPh>
    <phoneticPr fontId="19"/>
  </si>
  <si>
    <t>支払日：令和　年　月　日</t>
    <rPh sb="0" eb="3">
      <t>シハライビ</t>
    </rPh>
    <rPh sb="4" eb="6">
      <t>レイワ</t>
    </rPh>
    <rPh sb="7" eb="8">
      <t>ネン</t>
    </rPh>
    <rPh sb="9" eb="10">
      <t>ガツ</t>
    </rPh>
    <rPh sb="11" eb="12">
      <t>ニチ</t>
    </rPh>
    <phoneticPr fontId="19"/>
  </si>
  <si>
    <t>借上単価等</t>
    <rPh sb="0" eb="2">
      <t>カリア</t>
    </rPh>
    <rPh sb="2" eb="4">
      <t>タンカ</t>
    </rPh>
    <rPh sb="4" eb="5">
      <t>トウ</t>
    </rPh>
    <phoneticPr fontId="19"/>
  </si>
  <si>
    <t>円/日</t>
    <rPh sb="0" eb="1">
      <t>エン</t>
    </rPh>
    <rPh sb="2" eb="3">
      <t>ニチ</t>
    </rPh>
    <phoneticPr fontId="19"/>
  </si>
  <si>
    <t>　</t>
  </si>
  <si>
    <t>支給額
（円）</t>
    <rPh sb="0" eb="2">
      <t>シキュウ</t>
    </rPh>
    <rPh sb="2" eb="3">
      <t>ガク</t>
    </rPh>
    <rPh sb="5" eb="6">
      <t>エン</t>
    </rPh>
    <phoneticPr fontId="19"/>
  </si>
  <si>
    <t>　氏　名
(使用機材等）</t>
    <rPh sb="1" eb="2">
      <t>シ</t>
    </rPh>
    <rPh sb="3" eb="4">
      <t>メイ</t>
    </rPh>
    <rPh sb="6" eb="10">
      <t>シヨウキザイ</t>
    </rPh>
    <rPh sb="10" eb="11">
      <t>トウ</t>
    </rPh>
    <phoneticPr fontId="19"/>
  </si>
  <si>
    <t>関係人口創出・維持</t>
    <rPh sb="0" eb="6">
      <t>カンケイジンコウソウシュツ</t>
    </rPh>
    <rPh sb="7" eb="9">
      <t>イジ</t>
    </rPh>
    <phoneticPr fontId="19"/>
  </si>
  <si>
    <t xml:space="preserve"> K001</t>
    <phoneticPr fontId="10"/>
  </si>
  <si>
    <t>森林太郎
（チェンソー）</t>
    <rPh sb="0" eb="2">
      <t>シンリン</t>
    </rPh>
    <rPh sb="2" eb="4">
      <t>タロウ</t>
    </rPh>
    <phoneticPr fontId="10"/>
  </si>
  <si>
    <t>森林一郎
（チェンソー）</t>
    <rPh sb="0" eb="2">
      <t>シンリン</t>
    </rPh>
    <rPh sb="2" eb="4">
      <t>イチロウ</t>
    </rPh>
    <phoneticPr fontId="10"/>
  </si>
  <si>
    <t>森林一郎
（刈払機）</t>
    <rPh sb="0" eb="2">
      <t>シンリン</t>
    </rPh>
    <rPh sb="2" eb="4">
      <t>イチロウ</t>
    </rPh>
    <rPh sb="6" eb="8">
      <t>カリハラ</t>
    </rPh>
    <rPh sb="8" eb="9">
      <t>キ</t>
    </rPh>
    <phoneticPr fontId="10"/>
  </si>
  <si>
    <t>チェンソー・刈払機</t>
    <rPh sb="6" eb="8">
      <t>カリハラ</t>
    </rPh>
    <rPh sb="8" eb="9">
      <t>キ</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</si>
</sst>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 #,##0_ ;_ * \-#,##0_ ;_ * &quot;-&quot;_ ;_ @_ "/>
    <numFmt numFmtId="176" formatCode="#,##0.0;[Red]\-#,##0.0"/>
    <numFmt numFmtId="177" formatCode="#,##0_ "/>
    <numFmt numFmtId="178" formatCode="0_ "/>
    <numFmt numFmtId="179" formatCode="0.00_ "/>
    <numFmt numFmtId="180" formatCode="0_);[Red]\(0\)"/>
    <numFmt numFmtId="181" formatCode="#,##0.00_ "/>
    <numFmt numFmtId="182" formatCode="&quot;(@&quot;\ 0_ "/>
    <numFmt numFmtId="183" formatCode="&quot;¥&quot;\ #,##0_ "/>
  </numFmts>
  <fonts count="92">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0"/>
      <color theme="1"/>
      <name val="ＭＳ Ｐゴシック"/>
      <family val="2"/>
      <charset val="128"/>
    </font>
    <font>
      <sz val="10"/>
      <color theme="1"/>
      <name val="ＭＳ Ｐゴシック"/>
      <family val="2"/>
      <charset val="128"/>
    </font>
    <font>
      <sz val="10"/>
      <color theme="1"/>
      <name val="ＭＳ Ｐゴシック"/>
      <family val="2"/>
      <charset val="128"/>
    </font>
    <font>
      <sz val="10"/>
      <color theme="1"/>
      <name val="ＭＳ Ｐゴシック"/>
      <family val="2"/>
      <charset val="128"/>
    </font>
    <font>
      <sz val="12"/>
      <color rgb="FF000000"/>
      <name val="ＭＳ 明朝"/>
      <family val="1"/>
      <charset val="128"/>
    </font>
    <font>
      <sz val="6"/>
      <name val="Yu Gothic"/>
      <family val="3"/>
      <charset val="128"/>
      <scheme val="minor"/>
    </font>
    <font>
      <sz val="12"/>
      <color theme="1"/>
      <name val="ＭＳ 明朝"/>
      <family val="1"/>
      <charset val="128"/>
    </font>
    <font>
      <sz val="6"/>
      <name val="ＭＳ Ｐゴシック"/>
      <family val="2"/>
      <charset val="128"/>
    </font>
    <font>
      <sz val="8"/>
      <color rgb="FF000000"/>
      <name val="ＭＳ 明朝"/>
      <family val="1"/>
      <charset val="128"/>
    </font>
    <font>
      <sz val="10.5"/>
      <color theme="1"/>
      <name val="Century"/>
      <family val="1"/>
    </font>
    <font>
      <sz val="12"/>
      <color theme="1"/>
      <name val="ＭＳ Ｐゴシック"/>
      <family val="2"/>
      <charset val="128"/>
    </font>
    <font>
      <sz val="10.5"/>
      <color theme="1"/>
      <name val="游ゴシック Light"/>
      <family val="3"/>
      <charset val="128"/>
    </font>
    <font>
      <sz val="11"/>
      <color theme="1"/>
      <name val="Yu Gothic"/>
      <family val="2"/>
      <charset val="128"/>
      <scheme val="minor"/>
    </font>
    <font>
      <sz val="11"/>
      <color theme="1"/>
      <name val="ＭＳ 明朝"/>
      <family val="1"/>
      <charset val="128"/>
    </font>
    <font>
      <sz val="6"/>
      <name val="Yu Gothic"/>
      <family val="2"/>
      <charset val="128"/>
      <scheme val="minor"/>
    </font>
    <font>
      <sz val="20"/>
      <color theme="1"/>
      <name val="ＭＳ 明朝"/>
      <family val="1"/>
      <charset val="128"/>
    </font>
    <font>
      <sz val="9"/>
      <name val="ＭＳ Ｐゴシック"/>
      <family val="3"/>
      <charset val="128"/>
    </font>
    <font>
      <sz val="9"/>
      <color theme="1"/>
      <name val="ＭＳ 明朝"/>
      <family val="1"/>
      <charset val="128"/>
    </font>
    <font>
      <sz val="10"/>
      <name val="ＭＳ 明朝"/>
      <family val="1"/>
      <charset val="128"/>
    </font>
    <font>
      <sz val="10"/>
      <color theme="1"/>
      <name val="ＭＳ 明朝"/>
      <family val="1"/>
      <charset val="128"/>
    </font>
    <font>
      <sz val="11"/>
      <color theme="1"/>
      <name val="Yu Gothic"/>
      <family val="2"/>
      <scheme val="minor"/>
    </font>
    <font>
      <sz val="11"/>
      <name val="Yu Gothic"/>
      <family val="2"/>
      <charset val="128"/>
      <scheme val="minor"/>
    </font>
    <font>
      <sz val="11"/>
      <name val="Yu Gothic"/>
      <family val="3"/>
      <charset val="128"/>
      <scheme val="minor"/>
    </font>
    <font>
      <u/>
      <sz val="11"/>
      <name val="Yu Gothic"/>
      <family val="2"/>
      <charset val="128"/>
      <scheme val="minor"/>
    </font>
    <font>
      <u/>
      <sz val="18"/>
      <name val="HGP創英角ﾎﾟｯﾌﾟ体"/>
      <family val="3"/>
      <charset val="128"/>
    </font>
    <font>
      <b/>
      <sz val="11"/>
      <name val="ＭＳ Ｐゴシック"/>
      <family val="3"/>
      <charset val="128"/>
    </font>
    <font>
      <u/>
      <sz val="11"/>
      <name val="Yu Gothic"/>
      <family val="3"/>
      <charset val="128"/>
      <scheme val="minor"/>
    </font>
    <font>
      <u/>
      <sz val="22"/>
      <name val="Yu Gothic"/>
      <family val="2"/>
      <scheme val="minor"/>
    </font>
    <font>
      <u/>
      <sz val="11"/>
      <name val="Yu Gothic"/>
      <family val="2"/>
      <scheme val="minor"/>
    </font>
    <font>
      <u/>
      <sz val="12"/>
      <name val="Yu Gothic"/>
      <family val="3"/>
      <charset val="128"/>
      <scheme val="minor"/>
    </font>
    <font>
      <sz val="11"/>
      <name val="ＭＳ Ｐゴシック"/>
      <family val="3"/>
      <charset val="128"/>
    </font>
    <font>
      <sz val="10"/>
      <name val="Yu Gothic"/>
      <family val="2"/>
      <scheme val="minor"/>
    </font>
    <font>
      <sz val="10"/>
      <name val="Yu Gothic"/>
      <family val="3"/>
      <charset val="128"/>
      <scheme val="minor"/>
    </font>
    <font>
      <u/>
      <sz val="20"/>
      <name val="Yu Gothic"/>
      <family val="3"/>
      <charset val="128"/>
      <scheme val="minor"/>
    </font>
    <font>
      <sz val="11"/>
      <name val="メイリオ"/>
      <family val="3"/>
      <charset val="128"/>
    </font>
    <font>
      <sz val="10.5"/>
      <name val="メイリオ"/>
      <family val="3"/>
      <charset val="128"/>
    </font>
    <font>
      <u/>
      <sz val="20"/>
      <name val="Yu Gothic"/>
      <family val="2"/>
      <charset val="128"/>
      <scheme val="minor"/>
    </font>
    <font>
      <b/>
      <u/>
      <sz val="11"/>
      <name val="ＭＳ ゴシック"/>
      <family val="3"/>
      <charset val="128"/>
    </font>
    <font>
      <u/>
      <sz val="11"/>
      <name val="ＭＳ Ｐゴシック"/>
      <family val="3"/>
      <charset val="128"/>
    </font>
    <font>
      <b/>
      <u/>
      <sz val="11"/>
      <name val="Yu Gothic"/>
      <family val="3"/>
      <charset val="128"/>
      <scheme val="minor"/>
    </font>
    <font>
      <u/>
      <sz val="11"/>
      <name val="メイリオ"/>
      <family val="3"/>
      <charset val="128"/>
    </font>
    <font>
      <u/>
      <sz val="12"/>
      <name val="Yu Gothic"/>
      <family val="2"/>
      <charset val="128"/>
      <scheme val="minor"/>
    </font>
    <font>
      <b/>
      <u/>
      <sz val="11"/>
      <name val="メイリオ"/>
      <family val="3"/>
      <charset val="128"/>
    </font>
    <font>
      <b/>
      <u/>
      <sz val="12"/>
      <name val="Yu Gothic"/>
      <family val="3"/>
      <charset val="128"/>
      <scheme val="minor"/>
    </font>
    <font>
      <sz val="12"/>
      <name val="ＭＳ Ｐゴシック"/>
      <family val="3"/>
      <charset val="128"/>
    </font>
    <font>
      <b/>
      <sz val="12"/>
      <name val="ＭＳ Ｐゴシック"/>
      <family val="3"/>
      <charset val="128"/>
    </font>
    <font>
      <u/>
      <sz val="12"/>
      <name val="ＭＳ Ｐゴシック"/>
      <family val="3"/>
      <charset val="128"/>
    </font>
    <font>
      <strike/>
      <sz val="12"/>
      <color rgb="FFFF0000"/>
      <name val="ＭＳ Ｐゴシック"/>
      <family val="3"/>
      <charset val="128"/>
    </font>
    <font>
      <sz val="11"/>
      <color rgb="FFFF0000"/>
      <name val="ＭＳ Ｐゴシック"/>
      <family val="3"/>
      <charset val="128"/>
    </font>
    <font>
      <strike/>
      <sz val="11"/>
      <color rgb="FFFF0000"/>
      <name val="ＭＳ Ｐゴシック"/>
      <family val="3"/>
      <charset val="128"/>
    </font>
    <font>
      <strike/>
      <u/>
      <sz val="11"/>
      <color rgb="FFFF0000"/>
      <name val="ＭＳ Ｐゴシック"/>
      <family val="3"/>
      <charset val="128"/>
    </font>
    <font>
      <sz val="12"/>
      <color theme="1"/>
      <name val="Century"/>
      <family val="1"/>
    </font>
    <font>
      <sz val="10"/>
      <color theme="1"/>
      <name val="Century"/>
      <family val="1"/>
    </font>
    <font>
      <sz val="10.5"/>
      <color theme="1"/>
      <name val="ＭＳ 明朝"/>
      <family val="1"/>
      <charset val="128"/>
    </font>
    <font>
      <sz val="8"/>
      <color theme="1"/>
      <name val="ＭＳ 明朝"/>
      <family val="1"/>
      <charset val="128"/>
    </font>
    <font>
      <sz val="14"/>
      <color theme="1"/>
      <name val="ＭＳ 明朝"/>
      <family val="1"/>
      <charset val="128"/>
    </font>
    <font>
      <strike/>
      <sz val="12"/>
      <color theme="1"/>
      <name val="ＭＳ 明朝"/>
      <family val="1"/>
      <charset val="128"/>
    </font>
    <font>
      <sz val="12"/>
      <color theme="1"/>
      <name val="ＭＳ Ｐ明朝"/>
      <family val="1"/>
      <charset val="128"/>
    </font>
    <font>
      <sz val="9"/>
      <color theme="1"/>
      <name val="ＭＳ Ｐゴシック"/>
      <family val="3"/>
      <charset val="128"/>
    </font>
    <font>
      <sz val="9"/>
      <color theme="0" tint="-0.249977111117893"/>
      <name val="ＭＳ 明朝"/>
      <family val="1"/>
      <charset val="128"/>
    </font>
    <font>
      <b/>
      <sz val="12"/>
      <color theme="1"/>
      <name val="ＭＳ Ｐ明朝"/>
      <family val="1"/>
      <charset val="128"/>
    </font>
    <font>
      <sz val="11"/>
      <color theme="1"/>
      <name val="ＭＳ Ｐ明朝"/>
      <family val="1"/>
      <charset val="128"/>
    </font>
    <font>
      <sz val="11"/>
      <name val="ＭＳ Ｐ明朝"/>
      <family val="1"/>
      <charset val="128"/>
    </font>
    <font>
      <sz val="10"/>
      <color theme="1"/>
      <name val="ＭＳ Ｐ明朝"/>
      <family val="1"/>
      <charset val="128"/>
    </font>
    <font>
      <sz val="14"/>
      <color theme="1"/>
      <name val="ＭＳ Ｐ明朝"/>
      <family val="1"/>
      <charset val="128"/>
    </font>
    <font>
      <sz val="12"/>
      <name val="ＭＳ Ｐ明朝"/>
      <family val="1"/>
      <charset val="128"/>
    </font>
    <font>
      <sz val="9"/>
      <name val="ＭＳ Ｐ明朝"/>
      <family val="1"/>
      <charset val="128"/>
    </font>
    <font>
      <sz val="13"/>
      <color theme="1"/>
      <name val="ＭＳ Ｐ明朝"/>
      <family val="1"/>
      <charset val="128"/>
    </font>
    <font>
      <sz val="9"/>
      <color theme="1"/>
      <name val="ＭＳ Ｐ明朝"/>
      <family val="1"/>
      <charset val="128"/>
    </font>
    <font>
      <sz val="11"/>
      <color rgb="FFFF0000"/>
      <name val="ＭＳ 明朝"/>
      <family val="1"/>
      <charset val="128"/>
    </font>
    <font>
      <sz val="12"/>
      <color rgb="FFFF0000"/>
      <name val="ＭＳ 明朝"/>
      <family val="1"/>
      <charset val="128"/>
    </font>
    <font>
      <sz val="10"/>
      <color rgb="FFFF0000"/>
      <name val="ＭＳ 明朝"/>
      <family val="1"/>
      <charset val="128"/>
    </font>
    <font>
      <sz val="11"/>
      <color rgb="FFFF0000"/>
      <name val="ＭＳ Ｐ明朝"/>
      <family val="1"/>
      <charset val="128"/>
    </font>
    <font>
      <sz val="10"/>
      <color rgb="FFFF0000"/>
      <name val="ＭＳ Ｐ明朝"/>
      <family val="1"/>
      <charset val="128"/>
    </font>
    <font>
      <sz val="16"/>
      <color rgb="FFFF0000"/>
      <name val="ＭＳ Ｐ明朝"/>
      <family val="1"/>
      <charset val="128"/>
    </font>
    <font>
      <sz val="12"/>
      <color rgb="FFFF0000"/>
      <name val="ＭＳ Ｐ明朝"/>
      <family val="1"/>
      <charset val="128"/>
    </font>
    <font>
      <sz val="13"/>
      <color rgb="FFFF0000"/>
      <name val="ＭＳ Ｐ明朝"/>
      <family val="1"/>
      <charset val="128"/>
    </font>
    <font>
      <sz val="14"/>
      <color rgb="FFFF0000"/>
      <name val="ＭＳ Ｐ明朝"/>
      <family val="1"/>
      <charset val="128"/>
    </font>
    <font>
      <sz val="14"/>
      <name val="ＭＳ Ｐ明朝"/>
      <family val="1"/>
      <charset val="128"/>
    </font>
    <font>
      <sz val="10"/>
      <color rgb="FF000000"/>
      <name val="ＭＳ Ｐ明朝"/>
      <family val="1"/>
      <charset val="128"/>
    </font>
    <font>
      <sz val="8"/>
      <color rgb="FFFF0000"/>
      <name val="ＭＳ 明朝"/>
      <family val="1"/>
      <charset val="128"/>
    </font>
    <font>
      <sz val="6"/>
      <color rgb="FFFF0000"/>
      <name val="ＭＳ 明朝"/>
      <family val="1"/>
      <charset val="128"/>
    </font>
    <font>
      <sz val="18"/>
      <color theme="1"/>
      <name val="Yu Gothic"/>
      <family val="2"/>
      <charset val="128"/>
      <scheme val="minor"/>
    </font>
    <font>
      <sz val="11"/>
      <color theme="1"/>
      <name val="Yu Gothic"/>
      <family val="3"/>
      <charset val="128"/>
      <scheme val="minor"/>
    </font>
    <font>
      <b/>
      <sz val="16"/>
      <color theme="1"/>
      <name val="Yu Gothic"/>
      <family val="3"/>
      <charset val="128"/>
      <scheme val="minor"/>
    </font>
    <font>
      <b/>
      <sz val="18"/>
      <color indexed="81"/>
      <name val="MS P ゴシック"/>
      <family val="3"/>
      <charset val="128"/>
    </font>
    <font>
      <sz val="16"/>
      <color theme="1"/>
      <name val="ＭＳ Ｐ明朝"/>
      <family val="1"/>
      <charset val="128"/>
    </font>
  </fonts>
  <fills count="9">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6" tint="0.79998168889431442"/>
        <bgColor indexed="64"/>
      </patternFill>
    </fill>
    <fill>
      <patternFill patternType="solid">
        <fgColor theme="0" tint="-0.34998626667073579"/>
        <bgColor indexed="64"/>
      </patternFill>
    </fill>
    <fill>
      <patternFill patternType="solid">
        <fgColor rgb="FFFFFFCC"/>
        <bgColor indexed="64"/>
      </patternFill>
    </fill>
    <fill>
      <patternFill patternType="solid">
        <fgColor rgb="FFCCECFF"/>
        <bgColor indexed="64"/>
      </patternFill>
    </fill>
  </fills>
  <borders count="6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s>
  <cellStyleXfs count="18">
    <xf numFmtId="0" fontId="0" fillId="0" borderId="0"/>
    <xf numFmtId="0" fontId="8" fillId="0" borderId="0">
      <alignment vertical="center"/>
    </xf>
    <xf numFmtId="0" fontId="7" fillId="0" borderId="0">
      <alignment vertical="center"/>
    </xf>
    <xf numFmtId="0" fontId="17" fillId="0" borderId="0">
      <alignment vertical="center"/>
    </xf>
    <xf numFmtId="38" fontId="17" fillId="0" borderId="0" applyFont="0" applyFill="0" applyBorder="0" applyAlignment="0" applyProtection="0">
      <alignment vertical="center"/>
    </xf>
    <xf numFmtId="0" fontId="6" fillId="0" borderId="0">
      <alignment vertical="center"/>
    </xf>
    <xf numFmtId="0" fontId="6" fillId="0" borderId="0">
      <alignment vertical="center"/>
    </xf>
    <xf numFmtId="0" fontId="25" fillId="0" borderId="0"/>
    <xf numFmtId="38" fontId="25"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517">
    <xf numFmtId="0" fontId="0" fillId="0" borderId="0" xfId="0"/>
    <xf numFmtId="0" fontId="14" fillId="0" borderId="0" xfId="2" applyFont="1" applyAlignment="1">
      <alignment horizontal="justify" vertical="center"/>
    </xf>
    <xf numFmtId="0" fontId="16" fillId="0" borderId="0" xfId="2" applyFont="1" applyAlignment="1">
      <alignment horizontal="justify" vertical="center"/>
    </xf>
    <xf numFmtId="0" fontId="18" fillId="0" borderId="0" xfId="3" applyFont="1">
      <alignment vertical="center"/>
    </xf>
    <xf numFmtId="0" fontId="20" fillId="0" borderId="0" xfId="3" applyFont="1" applyAlignment="1">
      <alignment horizontal="center" vertical="center"/>
    </xf>
    <xf numFmtId="0" fontId="20" fillId="0" borderId="9" xfId="3" applyFont="1" applyBorder="1" applyAlignment="1">
      <alignment horizontal="center" vertical="center"/>
    </xf>
    <xf numFmtId="0" fontId="22" fillId="0" borderId="0" xfId="3" applyFont="1">
      <alignment vertical="center"/>
    </xf>
    <xf numFmtId="0" fontId="21" fillId="0" borderId="16" xfId="3" applyFont="1" applyBorder="1" applyAlignment="1">
      <alignment horizontal="center" vertical="center" wrapText="1"/>
    </xf>
    <xf numFmtId="0" fontId="21" fillId="0" borderId="4" xfId="3" applyFont="1" applyBorder="1" applyAlignment="1">
      <alignment horizontal="center" vertical="center" wrapText="1"/>
    </xf>
    <xf numFmtId="0" fontId="23" fillId="0" borderId="4" xfId="3" applyFont="1" applyBorder="1" applyAlignment="1">
      <alignment horizontal="center" vertical="center" textRotation="255"/>
    </xf>
    <xf numFmtId="0" fontId="23" fillId="0" borderId="4" xfId="3" applyFont="1" applyBorder="1" applyAlignment="1">
      <alignment horizontal="center" vertical="center" wrapText="1"/>
    </xf>
    <xf numFmtId="176" fontId="23" fillId="0" borderId="4" xfId="4" applyNumberFormat="1" applyFont="1" applyBorder="1" applyAlignment="1">
      <alignment horizontal="center" vertical="center"/>
    </xf>
    <xf numFmtId="38" fontId="23" fillId="0" borderId="4" xfId="4" applyFont="1" applyBorder="1" applyAlignment="1">
      <alignment horizontal="center" vertical="center"/>
    </xf>
    <xf numFmtId="38" fontId="23" fillId="0" borderId="4" xfId="4" applyFont="1" applyBorder="1">
      <alignment vertical="center"/>
    </xf>
    <xf numFmtId="0" fontId="23" fillId="0" borderId="4" xfId="3" applyFont="1" applyBorder="1">
      <alignment vertical="center"/>
    </xf>
    <xf numFmtId="0" fontId="24" fillId="0" borderId="6" xfId="3" applyFont="1" applyBorder="1">
      <alignment vertical="center"/>
    </xf>
    <xf numFmtId="0" fontId="24" fillId="0" borderId="0" xfId="3" applyFont="1">
      <alignment vertical="center"/>
    </xf>
    <xf numFmtId="0" fontId="18" fillId="0" borderId="0" xfId="0" applyFont="1"/>
    <xf numFmtId="0" fontId="18" fillId="0" borderId="0" xfId="0" applyFont="1" applyAlignment="1">
      <alignment horizontal="justify" vertical="center" wrapText="1"/>
    </xf>
    <xf numFmtId="0" fontId="18" fillId="0" borderId="0" xfId="0" applyFont="1" applyAlignment="1">
      <alignment vertical="center" wrapText="1"/>
    </xf>
    <xf numFmtId="0" fontId="9" fillId="0" borderId="0" xfId="6" applyFont="1" applyAlignment="1">
      <alignment horizontal="left" vertical="center"/>
    </xf>
    <xf numFmtId="0" fontId="13" fillId="0" borderId="4" xfId="6" applyFont="1" applyBorder="1" applyAlignment="1">
      <alignment horizontal="justify" vertical="center" wrapText="1"/>
    </xf>
    <xf numFmtId="0" fontId="26" fillId="0" borderId="0" xfId="3" applyFont="1">
      <alignment vertical="center"/>
    </xf>
    <xf numFmtId="0" fontId="27" fillId="0" borderId="0" xfId="3" applyFont="1">
      <alignment vertical="center"/>
    </xf>
    <xf numFmtId="0" fontId="28" fillId="0" borderId="0" xfId="3" applyFont="1">
      <alignment vertical="center"/>
    </xf>
    <xf numFmtId="0" fontId="29" fillId="0" borderId="0" xfId="7" applyFont="1" applyAlignment="1">
      <alignment horizontal="center" vertical="center"/>
    </xf>
    <xf numFmtId="0" fontId="31" fillId="0" borderId="0" xfId="7" applyFont="1" applyAlignment="1">
      <alignment horizontal="left" vertical="center"/>
    </xf>
    <xf numFmtId="0" fontId="31" fillId="0" borderId="0" xfId="3" applyFont="1">
      <alignment vertical="center"/>
    </xf>
    <xf numFmtId="0" fontId="32" fillId="0" borderId="0" xfId="7" applyFont="1" applyAlignment="1">
      <alignment horizontal="center" vertical="center"/>
    </xf>
    <xf numFmtId="0" fontId="33" fillId="0" borderId="0" xfId="7" applyFont="1" applyAlignment="1">
      <alignment horizontal="center" vertical="center"/>
    </xf>
    <xf numFmtId="0" fontId="28" fillId="2" borderId="0" xfId="3" applyFont="1" applyFill="1">
      <alignment vertical="center"/>
    </xf>
    <xf numFmtId="0" fontId="28" fillId="3" borderId="0" xfId="3" applyFont="1" applyFill="1">
      <alignment vertical="center"/>
    </xf>
    <xf numFmtId="0" fontId="34" fillId="0" borderId="0" xfId="7" applyFont="1" applyAlignment="1">
      <alignment vertical="center"/>
    </xf>
    <xf numFmtId="0" fontId="35" fillId="0" borderId="0" xfId="3" applyFont="1" applyAlignment="1">
      <alignment horizontal="left" vertical="center"/>
    </xf>
    <xf numFmtId="0" fontId="38" fillId="0" borderId="0" xfId="7" applyFont="1" applyAlignment="1">
      <alignment horizontal="center" vertical="center"/>
    </xf>
    <xf numFmtId="0" fontId="37" fillId="0" borderId="41" xfId="7" applyFont="1" applyBorder="1" applyAlignment="1">
      <alignment vertical="center"/>
    </xf>
    <xf numFmtId="0" fontId="34" fillId="0" borderId="42" xfId="7" applyFont="1" applyBorder="1" applyAlignment="1">
      <alignment vertical="center" wrapText="1"/>
    </xf>
    <xf numFmtId="0" fontId="38" fillId="0" borderId="42" xfId="7" applyFont="1" applyBorder="1" applyAlignment="1">
      <alignment vertical="center"/>
    </xf>
    <xf numFmtId="0" fontId="34" fillId="0" borderId="43" xfId="7" applyFont="1" applyBorder="1" applyAlignment="1">
      <alignment vertical="center" wrapText="1"/>
    </xf>
    <xf numFmtId="0" fontId="38" fillId="0" borderId="43" xfId="7" applyFont="1" applyBorder="1" applyAlignment="1">
      <alignment vertical="center"/>
    </xf>
    <xf numFmtId="0" fontId="34" fillId="0" borderId="47" xfId="7" applyFont="1" applyBorder="1" applyAlignment="1">
      <alignment vertical="center" wrapText="1"/>
    </xf>
    <xf numFmtId="0" fontId="38" fillId="0" borderId="47" xfId="7" applyFont="1" applyBorder="1" applyAlignment="1">
      <alignment vertical="center"/>
    </xf>
    <xf numFmtId="0" fontId="34" fillId="0" borderId="48" xfId="7" applyFont="1" applyBorder="1" applyAlignment="1">
      <alignment vertical="center" wrapText="1"/>
    </xf>
    <xf numFmtId="0" fontId="38" fillId="0" borderId="48" xfId="7" applyFont="1" applyBorder="1" applyAlignment="1">
      <alignment vertical="center"/>
    </xf>
    <xf numFmtId="0" fontId="28" fillId="4" borderId="0" xfId="3" applyFont="1" applyFill="1">
      <alignment vertical="center"/>
    </xf>
    <xf numFmtId="0" fontId="41" fillId="0" borderId="0" xfId="3" applyFont="1" applyAlignment="1">
      <alignment horizontal="center" vertical="center"/>
    </xf>
    <xf numFmtId="0" fontId="38" fillId="0" borderId="42" xfId="3" applyFont="1" applyBorder="1">
      <alignment vertical="center"/>
    </xf>
    <xf numFmtId="0" fontId="28" fillId="0" borderId="43" xfId="3" applyFont="1" applyBorder="1">
      <alignment vertical="center"/>
    </xf>
    <xf numFmtId="0" fontId="38" fillId="0" borderId="43" xfId="3" applyFont="1" applyBorder="1">
      <alignment vertical="center"/>
    </xf>
    <xf numFmtId="0" fontId="28" fillId="0" borderId="48" xfId="3" applyFont="1" applyBorder="1">
      <alignment vertical="center"/>
    </xf>
    <xf numFmtId="0" fontId="38" fillId="0" borderId="48" xfId="3" applyFont="1" applyBorder="1">
      <alignment vertical="center"/>
    </xf>
    <xf numFmtId="0" fontId="28" fillId="5" borderId="0" xfId="3" applyFont="1" applyFill="1">
      <alignment vertical="center"/>
    </xf>
    <xf numFmtId="0" fontId="42" fillId="0" borderId="0" xfId="3" applyFont="1">
      <alignment vertical="center"/>
    </xf>
    <xf numFmtId="0" fontId="43" fillId="0" borderId="0" xfId="3" applyFont="1">
      <alignment vertical="center"/>
    </xf>
    <xf numFmtId="0" fontId="44" fillId="2" borderId="0" xfId="3" applyFont="1" applyFill="1">
      <alignment vertical="center"/>
    </xf>
    <xf numFmtId="0" fontId="30" fillId="0" borderId="0" xfId="3" applyFont="1" applyAlignment="1">
      <alignment horizontal="left" vertical="center"/>
    </xf>
    <xf numFmtId="0" fontId="43" fillId="0" borderId="0" xfId="7" applyFont="1" applyAlignment="1">
      <alignment horizontal="center" vertical="center"/>
    </xf>
    <xf numFmtId="0" fontId="49" fillId="0" borderId="24" xfId="7" applyFont="1" applyBorder="1" applyAlignment="1">
      <alignment vertical="center"/>
    </xf>
    <xf numFmtId="0" fontId="35" fillId="0" borderId="2" xfId="3" applyFont="1" applyBorder="1">
      <alignment vertical="center"/>
    </xf>
    <xf numFmtId="0" fontId="35" fillId="0" borderId="9" xfId="7" applyFont="1" applyBorder="1" applyAlignment="1">
      <alignment vertical="center"/>
    </xf>
    <xf numFmtId="0" fontId="35" fillId="0" borderId="9" xfId="3" applyFont="1" applyBorder="1">
      <alignment vertical="center"/>
    </xf>
    <xf numFmtId="0" fontId="35" fillId="0" borderId="29" xfId="7" applyFont="1" applyBorder="1" applyAlignment="1">
      <alignment vertical="center"/>
    </xf>
    <xf numFmtId="0" fontId="35" fillId="0" borderId="6" xfId="7" applyFont="1" applyBorder="1" applyAlignment="1">
      <alignment vertical="center"/>
    </xf>
    <xf numFmtId="0" fontId="35" fillId="0" borderId="0" xfId="3" applyFont="1">
      <alignment vertical="center"/>
    </xf>
    <xf numFmtId="0" fontId="35" fillId="0" borderId="26" xfId="7" applyFont="1" applyBorder="1" applyAlignment="1">
      <alignment vertical="center"/>
    </xf>
    <xf numFmtId="0" fontId="49" fillId="0" borderId="2" xfId="7" applyFont="1" applyBorder="1" applyAlignment="1">
      <alignment vertical="center"/>
    </xf>
    <xf numFmtId="0" fontId="49" fillId="0" borderId="26" xfId="7" applyFont="1" applyBorder="1" applyAlignment="1">
      <alignment vertical="center"/>
    </xf>
    <xf numFmtId="0" fontId="30" fillId="0" borderId="0" xfId="3" applyFont="1">
      <alignment vertical="center"/>
    </xf>
    <xf numFmtId="0" fontId="49" fillId="0" borderId="0" xfId="7" applyFont="1" applyAlignment="1">
      <alignment horizontal="left" vertical="center"/>
    </xf>
    <xf numFmtId="0" fontId="54" fillId="0" borderId="2" xfId="7" applyFont="1" applyBorder="1" applyAlignment="1">
      <alignment horizontal="left" vertical="center"/>
    </xf>
    <xf numFmtId="0" fontId="54" fillId="2" borderId="2" xfId="3" applyFont="1" applyFill="1" applyBorder="1" applyAlignment="1">
      <alignment horizontal="left" vertical="center"/>
    </xf>
    <xf numFmtId="0" fontId="54" fillId="2" borderId="2" xfId="7" applyFont="1" applyFill="1" applyBorder="1" applyAlignment="1">
      <alignment horizontal="left" vertical="center"/>
    </xf>
    <xf numFmtId="0" fontId="54" fillId="0" borderId="2" xfId="3" applyFont="1" applyBorder="1">
      <alignment vertical="center"/>
    </xf>
    <xf numFmtId="0" fontId="55" fillId="2" borderId="2" xfId="3" applyFont="1" applyFill="1" applyBorder="1" applyAlignment="1">
      <alignment horizontal="left" vertical="center"/>
    </xf>
    <xf numFmtId="0" fontId="55" fillId="2" borderId="2" xfId="3" applyFont="1" applyFill="1" applyBorder="1">
      <alignment vertical="center"/>
    </xf>
    <xf numFmtId="0" fontId="54" fillId="2" borderId="2" xfId="7" applyFont="1" applyFill="1" applyBorder="1" applyAlignment="1">
      <alignment horizontal="center" vertical="center"/>
    </xf>
    <xf numFmtId="0" fontId="52" fillId="2" borderId="26" xfId="7" applyFont="1" applyFill="1" applyBorder="1" applyAlignment="1">
      <alignment horizontal="center" vertical="center"/>
    </xf>
    <xf numFmtId="0" fontId="46" fillId="2" borderId="0" xfId="3" applyFont="1" applyFill="1" applyAlignment="1">
      <alignment vertical="center"/>
    </xf>
    <xf numFmtId="0" fontId="35" fillId="0" borderId="27" xfId="3" applyFont="1" applyBorder="1" applyAlignment="1">
      <alignment vertical="top"/>
    </xf>
    <xf numFmtId="0" fontId="35" fillId="0" borderId="28" xfId="3" applyFont="1" applyBorder="1" applyAlignment="1">
      <alignment vertical="top"/>
    </xf>
    <xf numFmtId="0" fontId="35" fillId="0" borderId="30" xfId="3" applyFont="1" applyBorder="1" applyAlignment="1">
      <alignment vertical="top"/>
    </xf>
    <xf numFmtId="0" fontId="35" fillId="0" borderId="32" xfId="3" applyFont="1" applyBorder="1" applyAlignment="1">
      <alignment vertical="top"/>
    </xf>
    <xf numFmtId="0" fontId="35" fillId="0" borderId="31" xfId="3" applyFont="1" applyBorder="1" applyAlignment="1">
      <alignment vertical="top" wrapText="1"/>
    </xf>
    <xf numFmtId="0" fontId="53" fillId="2" borderId="2" xfId="3" applyFont="1" applyFill="1" applyBorder="1" applyAlignment="1">
      <alignment horizontal="left" vertical="center"/>
    </xf>
    <xf numFmtId="0" fontId="35" fillId="0" borderId="0" xfId="7" applyFont="1" applyAlignment="1">
      <alignment horizontal="left" vertical="center" shrinkToFit="1"/>
    </xf>
    <xf numFmtId="0" fontId="35" fillId="0" borderId="0" xfId="7" applyFont="1" applyAlignment="1">
      <alignment horizontal="left" vertical="center"/>
    </xf>
    <xf numFmtId="0" fontId="53" fillId="0" borderId="6" xfId="7" applyFont="1" applyBorder="1" applyAlignment="1">
      <alignment vertical="center"/>
    </xf>
    <xf numFmtId="0" fontId="35" fillId="0" borderId="0" xfId="7" applyFont="1" applyAlignment="1">
      <alignment horizontal="center" vertical="center"/>
    </xf>
    <xf numFmtId="0" fontId="35" fillId="0" borderId="0" xfId="7" applyFont="1" applyBorder="1" applyAlignment="1">
      <alignment horizontal="left" vertical="center" shrinkToFit="1"/>
    </xf>
    <xf numFmtId="0" fontId="35" fillId="0" borderId="0" xfId="7" applyFont="1" applyBorder="1" applyAlignment="1">
      <alignment horizontal="left" vertical="center"/>
    </xf>
    <xf numFmtId="0" fontId="31" fillId="0" borderId="0" xfId="7" applyFont="1" applyBorder="1" applyAlignment="1">
      <alignment horizontal="left" vertical="center"/>
    </xf>
    <xf numFmtId="0" fontId="28" fillId="0" borderId="0" xfId="3" applyFont="1" applyBorder="1">
      <alignment vertical="center"/>
    </xf>
    <xf numFmtId="0" fontId="30" fillId="0" borderId="0" xfId="3" applyFont="1" applyBorder="1" applyAlignment="1">
      <alignment horizontal="left" vertical="center"/>
    </xf>
    <xf numFmtId="0" fontId="35" fillId="0" borderId="0" xfId="7" applyFont="1" applyBorder="1" applyAlignment="1">
      <alignment horizontal="center" vertical="center"/>
    </xf>
    <xf numFmtId="0" fontId="11" fillId="0" borderId="0" xfId="2" applyFont="1" applyAlignment="1">
      <alignment horizontal="left" vertical="center" wrapText="1"/>
    </xf>
    <xf numFmtId="0" fontId="11" fillId="0" borderId="0" xfId="2" applyFont="1" applyAlignment="1">
      <alignment horizontal="left" vertical="center"/>
    </xf>
    <xf numFmtId="0" fontId="35" fillId="0" borderId="35" xfId="3" applyFont="1" applyBorder="1" applyAlignment="1">
      <alignment horizontal="left" vertical="center"/>
    </xf>
    <xf numFmtId="0" fontId="35" fillId="0" borderId="0" xfId="3" applyFont="1" applyBorder="1" applyAlignment="1">
      <alignment horizontal="left" vertical="center"/>
    </xf>
    <xf numFmtId="0" fontId="11" fillId="0" borderId="0" xfId="2" applyFont="1" applyAlignment="1">
      <alignment horizontal="left" vertical="center"/>
    </xf>
    <xf numFmtId="0" fontId="13" fillId="0" borderId="4" xfId="6" applyFont="1" applyBorder="1" applyAlignment="1">
      <alignment horizontal="center" vertical="center" wrapText="1"/>
    </xf>
    <xf numFmtId="0" fontId="5" fillId="0" borderId="0" xfId="2" applyFont="1">
      <alignment vertical="center"/>
    </xf>
    <xf numFmtId="0" fontId="11" fillId="0" borderId="0" xfId="2" applyFont="1" applyAlignment="1">
      <alignment horizontal="right" vertical="center" wrapText="1"/>
    </xf>
    <xf numFmtId="0" fontId="56" fillId="0" borderId="0" xfId="2" applyFont="1" applyAlignment="1">
      <alignment horizontal="left" vertical="center"/>
    </xf>
    <xf numFmtId="0" fontId="11" fillId="0" borderId="0" xfId="2" applyFont="1" applyAlignment="1">
      <alignment horizontal="center" vertical="center" wrapText="1"/>
    </xf>
    <xf numFmtId="0" fontId="11" fillId="0" borderId="0" xfId="2" applyFont="1" applyAlignment="1">
      <alignment vertical="center" wrapText="1"/>
    </xf>
    <xf numFmtId="0" fontId="5" fillId="0" borderId="0" xfId="2" applyFont="1" applyAlignment="1">
      <alignment horizontal="center" vertical="center"/>
    </xf>
    <xf numFmtId="0" fontId="5" fillId="0" borderId="0" xfId="2" applyFont="1">
      <alignment vertical="center"/>
    </xf>
    <xf numFmtId="0" fontId="18" fillId="0" borderId="0" xfId="0" applyFont="1" applyAlignment="1">
      <alignment horizontal="left" vertical="center"/>
    </xf>
    <xf numFmtId="0" fontId="18" fillId="0" borderId="0" xfId="0" applyFont="1" applyAlignment="1">
      <alignment horizontal="center" vertical="center"/>
    </xf>
    <xf numFmtId="0" fontId="18" fillId="0" borderId="4" xfId="0" applyFont="1" applyBorder="1" applyAlignment="1">
      <alignment horizontal="center" vertical="center" wrapText="1"/>
    </xf>
    <xf numFmtId="0" fontId="18" fillId="0" borderId="4" xfId="0" applyFont="1" applyBorder="1" applyAlignment="1">
      <alignment horizontal="justify" vertical="center" wrapText="1"/>
    </xf>
    <xf numFmtId="0" fontId="60" fillId="0" borderId="0" xfId="2" applyFont="1" applyAlignment="1">
      <alignment vertical="center"/>
    </xf>
    <xf numFmtId="0" fontId="5" fillId="0" borderId="0" xfId="2" applyFont="1" applyAlignment="1">
      <alignment vertical="center"/>
    </xf>
    <xf numFmtId="0" fontId="24" fillId="0" borderId="4" xfId="2" applyFont="1" applyBorder="1" applyAlignment="1">
      <alignment horizontal="center" vertical="center" wrapText="1"/>
    </xf>
    <xf numFmtId="0" fontId="56" fillId="0" borderId="0" xfId="2" applyFont="1" applyAlignment="1">
      <alignment horizontal="left" vertical="top" wrapText="1"/>
    </xf>
    <xf numFmtId="0" fontId="24" fillId="0" borderId="0" xfId="2" applyFont="1" applyAlignment="1">
      <alignment horizontal="center" vertical="center" wrapText="1"/>
    </xf>
    <xf numFmtId="0" fontId="57" fillId="0" borderId="0" xfId="2" applyFont="1" applyAlignment="1">
      <alignment horizontal="left" vertical="top" wrapText="1"/>
    </xf>
    <xf numFmtId="0" fontId="61" fillId="0" borderId="0" xfId="2" applyFont="1" applyAlignment="1">
      <alignment horizontal="left" vertical="center"/>
    </xf>
    <xf numFmtId="0" fontId="60" fillId="0" borderId="0" xfId="2" applyFont="1" applyAlignment="1">
      <alignment horizontal="left" vertical="center"/>
    </xf>
    <xf numFmtId="0" fontId="15" fillId="0" borderId="0" xfId="2" applyFont="1" applyAlignment="1">
      <alignment horizontal="right" vertical="center"/>
    </xf>
    <xf numFmtId="0" fontId="62" fillId="0" borderId="0" xfId="2" applyFont="1" applyAlignment="1">
      <alignment horizontal="left" vertical="center"/>
    </xf>
    <xf numFmtId="0" fontId="5" fillId="0" borderId="0" xfId="2" applyFont="1" applyAlignment="1">
      <alignment vertical="top"/>
    </xf>
    <xf numFmtId="0" fontId="61" fillId="0" borderId="0" xfId="2" applyFont="1" applyAlignment="1">
      <alignment horizontal="left" vertical="center"/>
    </xf>
    <xf numFmtId="0" fontId="11" fillId="0" borderId="1" xfId="2" applyFont="1" applyBorder="1" applyAlignment="1">
      <alignment horizontal="left" vertical="center" wrapText="1"/>
    </xf>
    <xf numFmtId="0" fontId="56" fillId="0" borderId="4" xfId="2" applyFont="1" applyBorder="1" applyAlignment="1">
      <alignment horizontal="left" vertical="center" wrapText="1"/>
    </xf>
    <xf numFmtId="0" fontId="11" fillId="0" borderId="4" xfId="2" applyFont="1" applyBorder="1" applyAlignment="1">
      <alignment horizontal="left" vertical="center" wrapText="1"/>
    </xf>
    <xf numFmtId="0" fontId="56" fillId="0" borderId="0" xfId="2" applyFont="1" applyAlignment="1">
      <alignment horizontal="left" vertical="center" wrapText="1"/>
    </xf>
    <xf numFmtId="0" fontId="11" fillId="0" borderId="0" xfId="2" applyFont="1" applyAlignment="1">
      <alignment horizontal="left" vertical="center"/>
    </xf>
    <xf numFmtId="0" fontId="24" fillId="0" borderId="0" xfId="6" applyFont="1">
      <alignment vertical="center"/>
    </xf>
    <xf numFmtId="0" fontId="59" fillId="0" borderId="1" xfId="0" applyFont="1" applyBorder="1" applyAlignment="1">
      <alignment horizontal="center" vertical="center"/>
    </xf>
    <xf numFmtId="0" fontId="9" fillId="0" borderId="4" xfId="6" applyFont="1" applyBorder="1" applyAlignment="1">
      <alignment horizontal="left" vertical="center" wrapText="1"/>
    </xf>
    <xf numFmtId="0" fontId="9" fillId="0" borderId="4" xfId="6" applyFont="1" applyBorder="1" applyAlignment="1">
      <alignment horizontal="right" vertical="center" wrapText="1"/>
    </xf>
    <xf numFmtId="0" fontId="9" fillId="0" borderId="4" xfId="6" applyFont="1" applyBorder="1" applyAlignment="1">
      <alignment horizontal="center" vertical="center" wrapText="1"/>
    </xf>
    <xf numFmtId="0" fontId="58" fillId="0" borderId="0" xfId="6" applyFont="1" applyAlignment="1">
      <alignment horizontal="justify" vertical="center"/>
    </xf>
    <xf numFmtId="38" fontId="59" fillId="0" borderId="4" xfId="8" applyFont="1" applyBorder="1" applyAlignment="1">
      <alignment horizontal="center" vertical="center"/>
    </xf>
    <xf numFmtId="38" fontId="59" fillId="0" borderId="3" xfId="8" applyFont="1" applyBorder="1" applyAlignment="1">
      <alignment horizontal="center" vertical="center" wrapText="1"/>
    </xf>
    <xf numFmtId="38" fontId="59" fillId="0" borderId="4" xfId="8" applyFont="1" applyBorder="1" applyAlignment="1">
      <alignment horizontal="center" vertical="center" wrapText="1"/>
    </xf>
    <xf numFmtId="38" fontId="59" fillId="0" borderId="4" xfId="8" applyFont="1" applyFill="1" applyBorder="1" applyAlignment="1">
      <alignment horizontal="center" vertical="center" wrapText="1"/>
    </xf>
    <xf numFmtId="38" fontId="22" fillId="0" borderId="4" xfId="8" applyFont="1" applyBorder="1" applyAlignment="1">
      <alignment vertical="center"/>
    </xf>
    <xf numFmtId="38" fontId="22" fillId="0" borderId="3" xfId="8" applyFont="1" applyBorder="1" applyAlignment="1">
      <alignment vertical="center"/>
    </xf>
    <xf numFmtId="38" fontId="22" fillId="0" borderId="4" xfId="8" applyFont="1" applyBorder="1">
      <alignment vertical="center"/>
    </xf>
    <xf numFmtId="38" fontId="22" fillId="6" borderId="4" xfId="8" applyFont="1" applyFill="1" applyBorder="1">
      <alignment vertical="center"/>
    </xf>
    <xf numFmtId="38" fontId="64" fillId="6" borderId="4" xfId="8" applyFont="1" applyFill="1" applyBorder="1" applyAlignment="1">
      <alignment vertical="center"/>
    </xf>
    <xf numFmtId="38" fontId="64" fillId="6" borderId="3" xfId="8" applyFont="1" applyFill="1" applyBorder="1" applyAlignment="1">
      <alignment vertical="center"/>
    </xf>
    <xf numFmtId="0" fontId="59" fillId="0" borderId="4" xfId="0" applyFont="1" applyBorder="1" applyAlignment="1">
      <alignment horizontal="center" vertical="center"/>
    </xf>
    <xf numFmtId="180" fontId="18" fillId="0" borderId="4" xfId="0" applyNumberFormat="1" applyFont="1" applyBorder="1" applyAlignment="1">
      <alignment horizontal="center" vertical="center" wrapText="1"/>
    </xf>
    <xf numFmtId="49" fontId="11" fillId="0" borderId="9" xfId="2" applyNumberFormat="1" applyFont="1" applyBorder="1" applyAlignment="1">
      <alignment vertical="center"/>
    </xf>
    <xf numFmtId="0" fontId="59" fillId="0" borderId="1" xfId="0" applyFont="1" applyBorder="1" applyAlignment="1">
      <alignment horizontal="left" vertical="center"/>
    </xf>
    <xf numFmtId="0" fontId="18" fillId="0" borderId="0" xfId="0" applyFont="1" applyAlignment="1">
      <alignment horizontal="right"/>
    </xf>
    <xf numFmtId="0" fontId="24" fillId="0" borderId="9" xfId="6" applyFont="1" applyBorder="1" applyAlignment="1">
      <alignment horizontal="left" vertical="center"/>
    </xf>
    <xf numFmtId="0" fontId="11" fillId="0" borderId="0" xfId="2" applyFont="1" applyAlignment="1">
      <alignment vertical="center"/>
    </xf>
    <xf numFmtId="0" fontId="9" fillId="0" borderId="0" xfId="6" applyFont="1" applyAlignment="1">
      <alignment horizontal="center" vertical="center" wrapText="1"/>
    </xf>
    <xf numFmtId="57" fontId="74" fillId="0" borderId="4" xfId="0" applyNumberFormat="1" applyFont="1" applyBorder="1" applyAlignment="1">
      <alignment horizontal="center" vertical="center" wrapText="1"/>
    </xf>
    <xf numFmtId="0" fontId="74" fillId="0" borderId="4" xfId="0" applyFont="1" applyBorder="1" applyAlignment="1">
      <alignment horizontal="center" vertical="center" wrapText="1"/>
    </xf>
    <xf numFmtId="49" fontId="75" fillId="0" borderId="0" xfId="2" applyNumberFormat="1" applyFont="1" applyAlignment="1">
      <alignment horizontal="left" vertical="center"/>
    </xf>
    <xf numFmtId="0" fontId="75" fillId="0" borderId="0" xfId="2" applyFont="1" applyAlignment="1">
      <alignment horizontal="right" vertical="center"/>
    </xf>
    <xf numFmtId="0" fontId="65" fillId="0" borderId="0" xfId="11" applyFont="1">
      <alignment vertical="center"/>
    </xf>
    <xf numFmtId="0" fontId="66" fillId="0" borderId="0" xfId="11" applyFont="1">
      <alignment vertical="center"/>
    </xf>
    <xf numFmtId="0" fontId="67" fillId="0" borderId="0" xfId="11" applyFont="1" applyAlignment="1">
      <alignment horizontal="left" vertical="center"/>
    </xf>
    <xf numFmtId="0" fontId="66" fillId="0" borderId="9" xfId="11" applyFont="1" applyBorder="1">
      <alignment vertical="center"/>
    </xf>
    <xf numFmtId="0" fontId="77" fillId="0" borderId="9" xfId="11" applyFont="1" applyBorder="1">
      <alignment vertical="center"/>
    </xf>
    <xf numFmtId="0" fontId="65" fillId="0" borderId="0" xfId="11" applyFont="1" applyAlignment="1">
      <alignment horizontal="center" vertical="center"/>
    </xf>
    <xf numFmtId="38" fontId="77" fillId="0" borderId="0" xfId="12" applyFont="1">
      <alignment vertical="center"/>
    </xf>
    <xf numFmtId="0" fontId="66" fillId="0" borderId="0" xfId="11" applyFont="1" applyAlignment="1">
      <alignment horizontal="center" vertical="center"/>
    </xf>
    <xf numFmtId="0" fontId="78" fillId="0" borderId="4" xfId="11" applyFont="1" applyBorder="1" applyAlignment="1">
      <alignment horizontal="center" vertical="center" wrapText="1"/>
    </xf>
    <xf numFmtId="0" fontId="71" fillId="0" borderId="5" xfId="11" applyFont="1" applyBorder="1" applyAlignment="1">
      <alignment horizontal="center" vertical="center"/>
    </xf>
    <xf numFmtId="49" fontId="81" fillId="0" borderId="18" xfId="11" applyNumberFormat="1" applyFont="1" applyBorder="1" applyAlignment="1">
      <alignment horizontal="center" vertical="center" shrinkToFit="1"/>
    </xf>
    <xf numFmtId="49" fontId="72" fillId="0" borderId="18" xfId="11" applyNumberFormat="1" applyFont="1" applyBorder="1" applyAlignment="1">
      <alignment horizontal="center" vertical="center" shrinkToFit="1"/>
    </xf>
    <xf numFmtId="0" fontId="71" fillId="0" borderId="17" xfId="11" applyFont="1" applyBorder="1" applyAlignment="1">
      <alignment horizontal="center" vertical="center"/>
    </xf>
    <xf numFmtId="0" fontId="71" fillId="0" borderId="16" xfId="11" applyFont="1" applyBorder="1" applyAlignment="1">
      <alignment horizontal="center" vertical="center"/>
    </xf>
    <xf numFmtId="0" fontId="66" fillId="0" borderId="4" xfId="11" applyFont="1" applyBorder="1" applyAlignment="1">
      <alignment horizontal="center" vertical="center"/>
    </xf>
    <xf numFmtId="178" fontId="81" fillId="0" borderId="18" xfId="11" applyNumberFormat="1" applyFont="1" applyBorder="1" applyAlignment="1">
      <alignment horizontal="center" vertical="center" shrinkToFit="1"/>
    </xf>
    <xf numFmtId="178" fontId="72" fillId="0" borderId="18" xfId="11" applyNumberFormat="1" applyFont="1" applyBorder="1" applyAlignment="1">
      <alignment horizontal="center" vertical="center" shrinkToFit="1"/>
    </xf>
    <xf numFmtId="178" fontId="82" fillId="0" borderId="5" xfId="11" applyNumberFormat="1" applyFont="1" applyBorder="1" applyAlignment="1">
      <alignment horizontal="center" vertical="center" shrinkToFit="1"/>
    </xf>
    <xf numFmtId="178" fontId="69" fillId="0" borderId="5" xfId="11" applyNumberFormat="1" applyFont="1" applyBorder="1" applyAlignment="1">
      <alignment horizontal="center" vertical="center" shrinkToFit="1"/>
    </xf>
    <xf numFmtId="0" fontId="71" fillId="0" borderId="13" xfId="11" applyFont="1" applyBorder="1" applyAlignment="1">
      <alignment horizontal="center" vertical="center"/>
    </xf>
    <xf numFmtId="0" fontId="62" fillId="0" borderId="1" xfId="11" applyFont="1" applyBorder="1" applyAlignment="1">
      <alignment horizontal="center" vertical="center"/>
    </xf>
    <xf numFmtId="0" fontId="73" fillId="0" borderId="1" xfId="11" applyFont="1" applyBorder="1" applyAlignment="1">
      <alignment horizontal="center" vertical="center"/>
    </xf>
    <xf numFmtId="177" fontId="69" fillId="7" borderId="4" xfId="12" applyNumberFormat="1" applyFont="1" applyFill="1" applyBorder="1" applyAlignment="1">
      <alignment horizontal="right" vertical="center"/>
    </xf>
    <xf numFmtId="0" fontId="66" fillId="0" borderId="4" xfId="11" applyFont="1" applyBorder="1">
      <alignment vertical="center"/>
    </xf>
    <xf numFmtId="181" fontId="66" fillId="0" borderId="4" xfId="11" applyNumberFormat="1" applyFont="1" applyBorder="1" applyAlignment="1">
      <alignment horizontal="center" vertical="center"/>
    </xf>
    <xf numFmtId="181" fontId="66" fillId="0" borderId="1" xfId="11" applyNumberFormat="1" applyFont="1" applyBorder="1" applyAlignment="1">
      <alignment horizontal="center" vertical="center"/>
    </xf>
    <xf numFmtId="181" fontId="66" fillId="0" borderId="0" xfId="11" applyNumberFormat="1" applyFont="1" applyAlignment="1">
      <alignment horizontal="right" vertical="center"/>
    </xf>
    <xf numFmtId="179" fontId="81" fillId="0" borderId="13" xfId="11" applyNumberFormat="1" applyFont="1" applyBorder="1" applyAlignment="1">
      <alignment horizontal="center" vertical="center" shrinkToFit="1"/>
    </xf>
    <xf numFmtId="179" fontId="72" fillId="0" borderId="13" xfId="11" applyNumberFormat="1" applyFont="1" applyBorder="1" applyAlignment="1">
      <alignment horizontal="center" vertical="center" shrinkToFit="1"/>
    </xf>
    <xf numFmtId="177" fontId="81" fillId="8" borderId="15" xfId="11" applyNumberFormat="1" applyFont="1" applyFill="1" applyBorder="1" applyAlignment="1">
      <alignment horizontal="center" vertical="center" shrinkToFit="1"/>
    </xf>
    <xf numFmtId="177" fontId="72" fillId="8" borderId="15" xfId="11" applyNumberFormat="1" applyFont="1" applyFill="1" applyBorder="1" applyAlignment="1">
      <alignment horizontal="center" vertical="center" shrinkToFit="1"/>
    </xf>
    <xf numFmtId="179" fontId="82" fillId="0" borderId="13" xfId="11" applyNumberFormat="1" applyFont="1" applyBorder="1" applyAlignment="1">
      <alignment horizontal="center" vertical="center" shrinkToFit="1"/>
    </xf>
    <xf numFmtId="179" fontId="69" fillId="0" borderId="13" xfId="11" applyNumberFormat="1" applyFont="1" applyBorder="1" applyAlignment="1">
      <alignment horizontal="center" vertical="center" shrinkToFit="1"/>
    </xf>
    <xf numFmtId="177" fontId="82" fillId="0" borderId="1" xfId="12" applyNumberFormat="1" applyFont="1" applyBorder="1" applyAlignment="1">
      <alignment horizontal="center" vertical="center"/>
    </xf>
    <xf numFmtId="177" fontId="69" fillId="0" borderId="1" xfId="12" applyNumberFormat="1" applyFont="1" applyBorder="1" applyAlignment="1">
      <alignment horizontal="center" vertical="center"/>
    </xf>
    <xf numFmtId="177" fontId="83" fillId="0" borderId="1" xfId="12" applyNumberFormat="1" applyFont="1" applyBorder="1" applyAlignment="1">
      <alignment horizontal="center" vertical="center"/>
    </xf>
    <xf numFmtId="0" fontId="24" fillId="0" borderId="0" xfId="6" applyFont="1">
      <alignment vertical="center"/>
    </xf>
    <xf numFmtId="49" fontId="24" fillId="0" borderId="9" xfId="2" applyNumberFormat="1" applyFont="1" applyBorder="1" applyAlignment="1">
      <alignment vertical="center" wrapText="1"/>
    </xf>
    <xf numFmtId="0" fontId="24" fillId="0" borderId="9" xfId="2" applyFont="1" applyBorder="1" applyAlignment="1">
      <alignment vertical="center" wrapText="1"/>
    </xf>
    <xf numFmtId="0" fontId="75" fillId="0" borderId="0" xfId="2" applyFont="1" applyAlignment="1">
      <alignment horizontal="left" vertical="center"/>
    </xf>
    <xf numFmtId="0" fontId="24" fillId="0" borderId="0" xfId="6" applyFont="1" applyAlignment="1">
      <alignment vertical="center"/>
    </xf>
    <xf numFmtId="0" fontId="68" fillId="0" borderId="0" xfId="6" applyFont="1" applyAlignment="1">
      <alignment horizontal="center" vertical="center"/>
    </xf>
    <xf numFmtId="0" fontId="68" fillId="0" borderId="4" xfId="6" applyFont="1" applyBorder="1" applyAlignment="1">
      <alignment horizontal="center" vertical="center"/>
    </xf>
    <xf numFmtId="0" fontId="68" fillId="0" borderId="4" xfId="6" applyFont="1" applyBorder="1" applyAlignment="1">
      <alignment horizontal="center" vertical="center" textRotation="255"/>
    </xf>
    <xf numFmtId="0" fontId="84" fillId="0" borderId="4" xfId="6" applyFont="1" applyBorder="1" applyAlignment="1">
      <alignment horizontal="center" vertical="center" wrapText="1"/>
    </xf>
    <xf numFmtId="38" fontId="9" fillId="0" borderId="4" xfId="8" applyFont="1" applyBorder="1" applyAlignment="1">
      <alignment horizontal="left" vertical="center" wrapText="1"/>
    </xf>
    <xf numFmtId="56" fontId="75" fillId="0" borderId="4" xfId="6" applyNumberFormat="1" applyFont="1" applyBorder="1" applyAlignment="1">
      <alignment horizontal="left" vertical="center" wrapText="1"/>
    </xf>
    <xf numFmtId="0" fontId="78" fillId="0" borderId="1" xfId="0" applyFont="1" applyBorder="1" applyAlignment="1">
      <alignment horizontal="center" vertical="center"/>
    </xf>
    <xf numFmtId="0" fontId="75" fillId="0" borderId="4" xfId="6" applyFont="1" applyBorder="1" applyAlignment="1">
      <alignment horizontal="left" vertical="center" wrapText="1"/>
    </xf>
    <xf numFmtId="0" fontId="75" fillId="0" borderId="4" xfId="6" applyFont="1" applyBorder="1" applyAlignment="1">
      <alignment horizontal="right" vertical="center" wrapText="1"/>
    </xf>
    <xf numFmtId="38" fontId="75" fillId="0" borderId="4" xfId="8" applyFont="1" applyBorder="1" applyAlignment="1">
      <alignment horizontal="right" vertical="center" wrapText="1"/>
    </xf>
    <xf numFmtId="0" fontId="78" fillId="0" borderId="4" xfId="6" applyFont="1" applyBorder="1" applyAlignment="1">
      <alignment horizontal="center" vertical="center" wrapText="1"/>
    </xf>
    <xf numFmtId="3" fontId="75" fillId="0" borderId="4" xfId="6" applyNumberFormat="1" applyFont="1" applyBorder="1" applyAlignment="1">
      <alignment horizontal="right" vertical="center" wrapText="1"/>
    </xf>
    <xf numFmtId="0" fontId="75" fillId="0" borderId="4" xfId="6" applyFont="1" applyBorder="1" applyAlignment="1">
      <alignment horizontal="center" vertical="center" wrapText="1"/>
    </xf>
    <xf numFmtId="0" fontId="2" fillId="0" borderId="0" xfId="13">
      <alignment vertical="center"/>
    </xf>
    <xf numFmtId="0" fontId="2" fillId="0" borderId="32" xfId="13" applyBorder="1">
      <alignment vertical="center"/>
    </xf>
    <xf numFmtId="0" fontId="2" fillId="0" borderId="31" xfId="13" applyBorder="1">
      <alignment vertical="center"/>
    </xf>
    <xf numFmtId="0" fontId="2" fillId="0" borderId="30" xfId="13" applyBorder="1">
      <alignment vertical="center"/>
    </xf>
    <xf numFmtId="0" fontId="2" fillId="0" borderId="28" xfId="13" applyBorder="1">
      <alignment vertical="center"/>
    </xf>
    <xf numFmtId="0" fontId="87" fillId="0" borderId="27" xfId="13" applyFont="1" applyBorder="1" applyAlignment="1">
      <alignment vertical="top"/>
    </xf>
    <xf numFmtId="0" fontId="87" fillId="0" borderId="27" xfId="13" applyFont="1" applyBorder="1">
      <alignment vertical="center"/>
    </xf>
    <xf numFmtId="0" fontId="2" fillId="0" borderId="36" xfId="13" applyBorder="1">
      <alignment vertical="center"/>
    </xf>
    <xf numFmtId="0" fontId="2" fillId="0" borderId="35" xfId="13" applyBorder="1">
      <alignment vertical="center"/>
    </xf>
    <xf numFmtId="0" fontId="2" fillId="0" borderId="34" xfId="13" applyBorder="1">
      <alignment vertical="center"/>
    </xf>
    <xf numFmtId="0" fontId="2" fillId="0" borderId="28" xfId="13" applyBorder="1" applyAlignment="1">
      <alignment horizontal="center" vertical="center"/>
    </xf>
    <xf numFmtId="0" fontId="2" fillId="0" borderId="0" xfId="13" applyAlignment="1">
      <alignment horizontal="center" vertical="center"/>
    </xf>
    <xf numFmtId="0" fontId="2" fillId="0" borderId="27" xfId="13" applyBorder="1" applyAlignment="1">
      <alignment horizontal="center" vertical="center"/>
    </xf>
    <xf numFmtId="0" fontId="2" fillId="0" borderId="27" xfId="13" applyBorder="1">
      <alignment vertical="center"/>
    </xf>
    <xf numFmtId="0" fontId="87" fillId="0" borderId="27" xfId="13" applyFont="1" applyBorder="1" applyAlignment="1">
      <alignment horizontal="right" vertical="center"/>
    </xf>
    <xf numFmtId="0" fontId="2" fillId="0" borderId="12" xfId="13" applyBorder="1" applyAlignment="1">
      <alignment horizontal="center" vertical="center"/>
    </xf>
    <xf numFmtId="178" fontId="2" fillId="0" borderId="14" xfId="13" applyNumberFormat="1" applyBorder="1" applyAlignment="1">
      <alignment horizontal="center" vertical="center"/>
    </xf>
    <xf numFmtId="182" fontId="2" fillId="0" borderId="0" xfId="13" applyNumberFormat="1" applyAlignment="1">
      <alignment horizontal="center" vertical="center"/>
    </xf>
    <xf numFmtId="41" fontId="2" fillId="0" borderId="0" xfId="13" applyNumberFormat="1" applyAlignment="1">
      <alignment horizontal="center" vertical="center"/>
    </xf>
    <xf numFmtId="183" fontId="2" fillId="0" borderId="0" xfId="13" applyNumberFormat="1" applyAlignment="1">
      <alignment horizontal="center" vertical="center"/>
    </xf>
    <xf numFmtId="183" fontId="2" fillId="0" borderId="13" xfId="13" applyNumberFormat="1" applyBorder="1">
      <alignment vertical="center"/>
    </xf>
    <xf numFmtId="0" fontId="2" fillId="0" borderId="58" xfId="13" applyBorder="1" applyAlignment="1">
      <alignment horizontal="center" vertical="center"/>
    </xf>
    <xf numFmtId="0" fontId="2" fillId="0" borderId="59" xfId="13" applyBorder="1" applyAlignment="1">
      <alignment horizontal="center" vertical="center"/>
    </xf>
    <xf numFmtId="0" fontId="2" fillId="0" borderId="61" xfId="13" applyBorder="1" applyAlignment="1">
      <alignment horizontal="center" vertical="center"/>
    </xf>
    <xf numFmtId="0" fontId="88" fillId="0" borderId="9" xfId="13" applyFont="1" applyBorder="1" applyAlignment="1">
      <alignment horizontal="center"/>
    </xf>
    <xf numFmtId="0" fontId="88" fillId="0" borderId="9" xfId="13" applyFont="1" applyBorder="1" applyAlignment="1">
      <alignment horizontal="right"/>
    </xf>
    <xf numFmtId="0" fontId="89" fillId="0" borderId="0" xfId="13" applyFont="1">
      <alignment vertical="center"/>
    </xf>
    <xf numFmtId="0" fontId="2" fillId="0" borderId="9" xfId="13" applyBorder="1" applyAlignment="1"/>
    <xf numFmtId="0" fontId="76" fillId="0" borderId="9" xfId="0" applyFont="1" applyBorder="1" applyAlignment="1">
      <alignment horizontal="center"/>
    </xf>
    <xf numFmtId="0" fontId="18" fillId="0" borderId="11"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0" xfId="0" applyFont="1" applyAlignment="1">
      <alignment horizontal="center" vertical="center"/>
    </xf>
    <xf numFmtId="0" fontId="18" fillId="0" borderId="5"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11" xfId="0" applyFont="1" applyBorder="1" applyAlignment="1">
      <alignment horizontal="left" vertical="center" wrapText="1"/>
    </xf>
    <xf numFmtId="0" fontId="18" fillId="0" borderId="16" xfId="0" applyFont="1" applyBorder="1" applyAlignment="1">
      <alignment horizontal="left" vertical="center" wrapText="1"/>
    </xf>
    <xf numFmtId="0" fontId="18" fillId="0" borderId="4" xfId="0" applyFont="1" applyBorder="1" applyAlignment="1">
      <alignment horizontal="center" vertical="center" wrapText="1"/>
    </xf>
    <xf numFmtId="0" fontId="76" fillId="0" borderId="1" xfId="2" applyFont="1" applyBorder="1" applyAlignment="1">
      <alignment horizontal="center" vertical="center" wrapText="1"/>
    </xf>
    <xf numFmtId="0" fontId="76" fillId="0" borderId="3" xfId="2" applyFont="1" applyBorder="1" applyAlignment="1">
      <alignment horizontal="center" vertical="center" wrapText="1"/>
    </xf>
    <xf numFmtId="0" fontId="56" fillId="0" borderId="0" xfId="2" applyFont="1" applyAlignment="1">
      <alignment horizontal="left" vertical="top" wrapText="1"/>
    </xf>
    <xf numFmtId="0" fontId="11" fillId="0" borderId="0" xfId="2" applyFont="1" applyAlignment="1">
      <alignment horizontal="left" vertical="center" wrapText="1"/>
    </xf>
    <xf numFmtId="0" fontId="11" fillId="0" borderId="0" xfId="2" applyFont="1" applyAlignment="1">
      <alignment horizontal="left" vertical="center"/>
    </xf>
    <xf numFmtId="0" fontId="56" fillId="0" borderId="5" xfId="2" applyFont="1" applyBorder="1" applyAlignment="1">
      <alignment horizontal="center" vertical="top" wrapText="1"/>
    </xf>
    <xf numFmtId="0" fontId="56" fillId="0" borderId="6" xfId="2" applyFont="1" applyBorder="1" applyAlignment="1">
      <alignment horizontal="center" vertical="top" wrapText="1"/>
    </xf>
    <xf numFmtId="0" fontId="56" fillId="0" borderId="7" xfId="2" applyFont="1" applyBorder="1" applyAlignment="1">
      <alignment horizontal="center" vertical="top" wrapText="1"/>
    </xf>
    <xf numFmtId="0" fontId="56" fillId="0" borderId="8" xfId="2" applyFont="1" applyBorder="1" applyAlignment="1">
      <alignment horizontal="center" vertical="top" wrapText="1"/>
    </xf>
    <xf numFmtId="0" fontId="56" fillId="0" borderId="9" xfId="2" applyFont="1" applyBorder="1" applyAlignment="1">
      <alignment horizontal="center" vertical="top" wrapText="1"/>
    </xf>
    <xf numFmtId="0" fontId="56" fillId="0" borderId="10" xfId="2" applyFont="1" applyBorder="1" applyAlignment="1">
      <alignment horizontal="center" vertical="top" wrapText="1"/>
    </xf>
    <xf numFmtId="0" fontId="76" fillId="0" borderId="1" xfId="2" applyFont="1" applyBorder="1" applyAlignment="1">
      <alignment horizontal="left" vertical="center" wrapText="1"/>
    </xf>
    <xf numFmtId="0" fontId="76" fillId="0" borderId="3" xfId="2" applyFont="1" applyBorder="1" applyAlignment="1">
      <alignment horizontal="left" vertical="center" wrapText="1"/>
    </xf>
    <xf numFmtId="0" fontId="61" fillId="0" borderId="0" xfId="2" applyFont="1" applyAlignment="1">
      <alignment horizontal="left" vertical="center"/>
    </xf>
    <xf numFmtId="0" fontId="11" fillId="0" borderId="0" xfId="2" applyFont="1" applyAlignment="1">
      <alignment horizontal="left" vertical="top" wrapText="1"/>
    </xf>
    <xf numFmtId="0" fontId="11" fillId="0" borderId="0" xfId="2" applyFont="1" applyAlignment="1">
      <alignment horizontal="left" vertical="top"/>
    </xf>
    <xf numFmtId="0" fontId="24" fillId="0" borderId="9" xfId="6" applyFont="1" applyBorder="1" applyAlignment="1">
      <alignment horizontal="center" vertical="center"/>
    </xf>
    <xf numFmtId="0" fontId="13" fillId="0" borderId="4" xfId="6" applyFont="1" applyBorder="1" applyAlignment="1">
      <alignment horizontal="center" vertical="center" wrapText="1"/>
    </xf>
    <xf numFmtId="0" fontId="9" fillId="0" borderId="0" xfId="6" applyFont="1" applyAlignment="1">
      <alignment horizontal="center" vertical="center" wrapText="1"/>
    </xf>
    <xf numFmtId="0" fontId="24" fillId="0" borderId="0" xfId="6" applyFont="1">
      <alignment vertical="center"/>
    </xf>
    <xf numFmtId="0" fontId="84" fillId="0" borderId="4" xfId="6" applyFont="1" applyBorder="1" applyAlignment="1">
      <alignment horizontal="center" vertical="center" textRotation="255" wrapText="1"/>
    </xf>
    <xf numFmtId="0" fontId="13" fillId="0" borderId="11" xfId="6" applyFont="1" applyBorder="1" applyAlignment="1">
      <alignment horizontal="center" vertical="center" wrapText="1"/>
    </xf>
    <xf numFmtId="0" fontId="13" fillId="0" borderId="16" xfId="6" applyFont="1" applyBorder="1" applyAlignment="1">
      <alignment horizontal="center" vertical="center" wrapText="1"/>
    </xf>
    <xf numFmtId="0" fontId="89" fillId="0" borderId="0" xfId="13" applyFont="1" applyAlignment="1">
      <alignment horizontal="center" vertical="center"/>
    </xf>
    <xf numFmtId="0" fontId="2" fillId="0" borderId="9" xfId="13" applyBorder="1" applyAlignment="1">
      <alignment horizontal="center"/>
    </xf>
    <xf numFmtId="56" fontId="2" fillId="0" borderId="57" xfId="13" applyNumberFormat="1" applyBorder="1" applyAlignment="1">
      <alignment horizontal="center" vertical="center"/>
    </xf>
    <xf numFmtId="0" fontId="2" fillId="0" borderId="38" xfId="13" applyBorder="1" applyAlignment="1">
      <alignment horizontal="center" vertical="center"/>
    </xf>
    <xf numFmtId="0" fontId="2" fillId="0" borderId="60" xfId="13" applyBorder="1" applyAlignment="1">
      <alignment horizontal="center" vertical="center"/>
    </xf>
    <xf numFmtId="0" fontId="2" fillId="0" borderId="57" xfId="13" applyBorder="1" applyAlignment="1">
      <alignment horizontal="center" vertical="center"/>
    </xf>
    <xf numFmtId="0" fontId="2" fillId="0" borderId="39" xfId="13" applyBorder="1" applyAlignment="1">
      <alignment horizontal="center" vertical="center"/>
    </xf>
    <xf numFmtId="0" fontId="2" fillId="0" borderId="57" xfId="13" applyBorder="1" applyAlignment="1">
      <alignment horizontal="left" vertical="center" indent="1"/>
    </xf>
    <xf numFmtId="0" fontId="2" fillId="0" borderId="38" xfId="13" applyBorder="1" applyAlignment="1">
      <alignment horizontal="left" vertical="center" indent="1"/>
    </xf>
    <xf numFmtId="0" fontId="2" fillId="0" borderId="39" xfId="13" applyBorder="1" applyAlignment="1">
      <alignment horizontal="left" vertical="center" indent="1"/>
    </xf>
    <xf numFmtId="0" fontId="87" fillId="0" borderId="27" xfId="13" applyFont="1" applyBorder="1" applyAlignment="1">
      <alignment horizontal="center" vertical="center"/>
    </xf>
    <xf numFmtId="0" fontId="87" fillId="0" borderId="0" xfId="13" applyFont="1" applyAlignment="1">
      <alignment horizontal="center" vertical="center"/>
    </xf>
    <xf numFmtId="0" fontId="77" fillId="0" borderId="0" xfId="11" applyFont="1" applyAlignment="1">
      <alignment horizontal="center" vertical="center"/>
    </xf>
    <xf numFmtId="0" fontId="62" fillId="0" borderId="4" xfId="11" applyFont="1" applyBorder="1" applyAlignment="1">
      <alignment horizontal="center" vertical="center"/>
    </xf>
    <xf numFmtId="0" fontId="62" fillId="0" borderId="5" xfId="11" applyFont="1" applyBorder="1" applyAlignment="1">
      <alignment horizontal="right" vertical="center"/>
    </xf>
    <xf numFmtId="0" fontId="62" fillId="0" borderId="7" xfId="11" applyFont="1" applyBorder="1" applyAlignment="1">
      <alignment horizontal="right" vertical="center"/>
    </xf>
    <xf numFmtId="49" fontId="79" fillId="0" borderId="11" xfId="11" quotePrefix="1" applyNumberFormat="1" applyFont="1" applyBorder="1" applyAlignment="1">
      <alignment horizontal="center" vertical="center"/>
    </xf>
    <xf numFmtId="49" fontId="79" fillId="0" borderId="16" xfId="11" quotePrefix="1" applyNumberFormat="1" applyFont="1" applyBorder="1" applyAlignment="1">
      <alignment horizontal="center" vertical="center"/>
    </xf>
    <xf numFmtId="0" fontId="69" fillId="7" borderId="11" xfId="11" applyFont="1" applyFill="1" applyBorder="1" applyAlignment="1">
      <alignment horizontal="center" vertical="center"/>
    </xf>
    <xf numFmtId="0" fontId="69" fillId="7" borderId="16" xfId="11" applyFont="1" applyFill="1" applyBorder="1" applyAlignment="1">
      <alignment horizontal="center" vertical="center"/>
    </xf>
    <xf numFmtId="0" fontId="66" fillId="0" borderId="4" xfId="11" applyFont="1" applyBorder="1" applyAlignment="1">
      <alignment horizontal="center" vertical="center" wrapText="1"/>
    </xf>
    <xf numFmtId="0" fontId="66" fillId="0" borderId="4" xfId="11" applyFont="1" applyBorder="1" applyAlignment="1">
      <alignment horizontal="center" vertical="center"/>
    </xf>
    <xf numFmtId="0" fontId="62" fillId="0" borderId="8" xfId="11" applyFont="1" applyBorder="1" applyAlignment="1">
      <alignment horizontal="left" vertical="center"/>
    </xf>
    <xf numFmtId="0" fontId="62" fillId="0" borderId="10" xfId="11" applyFont="1" applyBorder="1" applyAlignment="1">
      <alignment horizontal="left" vertical="center"/>
    </xf>
    <xf numFmtId="0" fontId="80" fillId="0" borderId="11" xfId="11" applyFont="1" applyBorder="1" applyAlignment="1">
      <alignment horizontal="center" vertical="center"/>
    </xf>
    <xf numFmtId="0" fontId="80" fillId="0" borderId="12" xfId="11" applyFont="1" applyBorder="1" applyAlignment="1">
      <alignment horizontal="center" vertical="center"/>
    </xf>
    <xf numFmtId="0" fontId="80" fillId="0" borderId="16" xfId="11" applyFont="1" applyBorder="1" applyAlignment="1">
      <alignment horizontal="center" vertical="center"/>
    </xf>
    <xf numFmtId="177" fontId="69" fillId="7" borderId="11" xfId="12" applyNumberFormat="1" applyFont="1" applyFill="1" applyBorder="1" applyAlignment="1">
      <alignment horizontal="right" vertical="center"/>
    </xf>
    <xf numFmtId="177" fontId="69" fillId="7" borderId="12" xfId="12" applyNumberFormat="1" applyFont="1" applyFill="1" applyBorder="1" applyAlignment="1">
      <alignment horizontal="right" vertical="center"/>
    </xf>
    <xf numFmtId="177" fontId="69" fillId="7" borderId="16" xfId="12" applyNumberFormat="1" applyFont="1" applyFill="1" applyBorder="1" applyAlignment="1">
      <alignment horizontal="right" vertical="center"/>
    </xf>
    <xf numFmtId="0" fontId="66" fillId="0" borderId="1" xfId="11" applyFont="1" applyBorder="1" applyAlignment="1">
      <alignment horizontal="center" vertical="center"/>
    </xf>
    <xf numFmtId="0" fontId="66" fillId="0" borderId="3" xfId="11" applyFont="1" applyBorder="1" applyAlignment="1">
      <alignment horizontal="center" vertical="center"/>
    </xf>
    <xf numFmtId="38" fontId="66" fillId="0" borderId="4" xfId="12" applyFont="1" applyBorder="1" applyAlignment="1">
      <alignment horizontal="center" vertical="center"/>
    </xf>
    <xf numFmtId="0" fontId="66" fillId="0" borderId="11" xfId="11" applyFont="1" applyBorder="1" applyAlignment="1">
      <alignment horizontal="center" vertical="center"/>
    </xf>
    <xf numFmtId="0" fontId="66" fillId="0" borderId="16" xfId="11" applyFont="1" applyBorder="1" applyAlignment="1">
      <alignment horizontal="center" vertical="center"/>
    </xf>
    <xf numFmtId="0" fontId="62" fillId="0" borderId="11" xfId="11" applyFont="1" applyBorder="1" applyAlignment="1">
      <alignment horizontal="center" vertical="center"/>
    </xf>
    <xf numFmtId="0" fontId="62" fillId="0" borderId="12" xfId="11" applyFont="1" applyBorder="1" applyAlignment="1">
      <alignment horizontal="center" vertical="center"/>
    </xf>
    <xf numFmtId="0" fontId="62" fillId="0" borderId="16" xfId="11" applyFont="1" applyBorder="1" applyAlignment="1">
      <alignment horizontal="center" vertical="center"/>
    </xf>
    <xf numFmtId="0" fontId="66" fillId="0" borderId="12" xfId="11" applyFont="1" applyBorder="1" applyAlignment="1">
      <alignment horizontal="center" vertical="center"/>
    </xf>
    <xf numFmtId="0" fontId="70" fillId="0" borderId="11" xfId="11" applyFont="1" applyBorder="1" applyAlignment="1">
      <alignment horizontal="center" vertical="center"/>
    </xf>
    <xf numFmtId="0" fontId="70" fillId="0" borderId="12" xfId="11" applyFont="1" applyBorder="1" applyAlignment="1">
      <alignment horizontal="center" vertical="center"/>
    </xf>
    <xf numFmtId="0" fontId="70" fillId="0" borderId="16" xfId="11" applyFont="1" applyBorder="1" applyAlignment="1">
      <alignment horizontal="center" vertical="center"/>
    </xf>
    <xf numFmtId="38" fontId="66" fillId="0" borderId="4" xfId="11" applyNumberFormat="1" applyFont="1" applyBorder="1" applyAlignment="1">
      <alignment horizontal="center" vertical="center"/>
    </xf>
    <xf numFmtId="0" fontId="66" fillId="0" borderId="4" xfId="11" applyFont="1" applyBorder="1" applyAlignment="1">
      <alignment horizontal="center" vertical="center" textRotation="255"/>
    </xf>
    <xf numFmtId="0" fontId="11" fillId="0" borderId="9" xfId="2" applyFont="1" applyBorder="1" applyAlignment="1">
      <alignment horizontal="center" vertical="center"/>
    </xf>
    <xf numFmtId="0" fontId="5" fillId="0" borderId="0" xfId="2" applyFont="1">
      <alignment vertical="center"/>
    </xf>
    <xf numFmtId="0" fontId="11" fillId="0" borderId="0" xfId="2" applyFont="1" applyAlignment="1">
      <alignment horizontal="center" vertical="center" wrapText="1"/>
    </xf>
    <xf numFmtId="0" fontId="11" fillId="0" borderId="1" xfId="2" applyFont="1" applyBorder="1" applyAlignment="1">
      <alignment horizontal="left" vertical="center" wrapText="1"/>
    </xf>
    <xf numFmtId="0" fontId="11" fillId="0" borderId="2" xfId="2" applyFont="1" applyBorder="1" applyAlignment="1">
      <alignment horizontal="left" vertical="center" wrapText="1"/>
    </xf>
    <xf numFmtId="0" fontId="11" fillId="0" borderId="3" xfId="2" applyFont="1" applyBorder="1" applyAlignment="1">
      <alignment horizontal="left" vertical="center" wrapText="1"/>
    </xf>
    <xf numFmtId="0" fontId="11" fillId="0" borderId="0" xfId="3" applyFont="1" applyAlignment="1">
      <alignment horizontal="left" vertical="center"/>
    </xf>
    <xf numFmtId="0" fontId="11" fillId="0" borderId="0" xfId="3" applyFont="1" applyAlignment="1">
      <alignment horizontal="center" vertical="center"/>
    </xf>
    <xf numFmtId="0" fontId="21" fillId="0" borderId="11" xfId="3" applyFont="1" applyBorder="1" applyAlignment="1">
      <alignment horizontal="center" vertical="center" textRotation="255" wrapText="1"/>
    </xf>
    <xf numFmtId="0" fontId="21" fillId="0" borderId="12" xfId="3" applyFont="1" applyBorder="1" applyAlignment="1">
      <alignment horizontal="center" vertical="center" textRotation="255" wrapText="1"/>
    </xf>
    <xf numFmtId="0" fontId="21" fillId="0" borderId="16" xfId="3" applyFont="1" applyBorder="1" applyAlignment="1">
      <alignment horizontal="center" vertical="center" textRotation="255" wrapText="1"/>
    </xf>
    <xf numFmtId="0" fontId="21" fillId="0" borderId="1" xfId="3" applyFont="1" applyBorder="1" applyAlignment="1">
      <alignment horizontal="center" vertical="center" wrapText="1"/>
    </xf>
    <xf numFmtId="0" fontId="21" fillId="0" borderId="2" xfId="3" applyFont="1" applyBorder="1" applyAlignment="1">
      <alignment horizontal="center" vertical="center" wrapText="1"/>
    </xf>
    <xf numFmtId="0" fontId="21" fillId="0" borderId="3" xfId="3" applyFont="1" applyBorder="1" applyAlignment="1">
      <alignment horizontal="center" vertical="center" wrapText="1"/>
    </xf>
    <xf numFmtId="0" fontId="63" fillId="0" borderId="11" xfId="3" applyFont="1" applyBorder="1" applyAlignment="1">
      <alignment horizontal="center" vertical="center" textRotation="255" wrapText="1"/>
    </xf>
    <xf numFmtId="0" fontId="63" fillId="0" borderId="12" xfId="3" applyFont="1" applyBorder="1" applyAlignment="1">
      <alignment horizontal="center" vertical="center" textRotation="255" wrapText="1"/>
    </xf>
    <xf numFmtId="0" fontId="63" fillId="0" borderId="16" xfId="3" applyFont="1" applyBorder="1" applyAlignment="1">
      <alignment horizontal="center" vertical="center" textRotation="255" wrapText="1"/>
    </xf>
    <xf numFmtId="0" fontId="21" fillId="0" borderId="11" xfId="3" applyFont="1" applyBorder="1" applyAlignment="1">
      <alignment horizontal="center" vertical="center"/>
    </xf>
    <xf numFmtId="0" fontId="21" fillId="0" borderId="12" xfId="3" applyFont="1" applyBorder="1" applyAlignment="1">
      <alignment horizontal="center" vertical="center"/>
    </xf>
    <xf numFmtId="0" fontId="21" fillId="0" borderId="16" xfId="3" applyFont="1" applyBorder="1" applyAlignment="1">
      <alignment horizontal="center" vertical="center"/>
    </xf>
    <xf numFmtId="0" fontId="21" fillId="0" borderId="5" xfId="3" applyFont="1" applyBorder="1" applyAlignment="1">
      <alignment horizontal="center" vertical="center" textRotation="255" wrapText="1"/>
    </xf>
    <xf numFmtId="0" fontId="21" fillId="0" borderId="7" xfId="3" applyFont="1" applyBorder="1" applyAlignment="1">
      <alignment horizontal="center" vertical="center" textRotation="255" wrapText="1"/>
    </xf>
    <xf numFmtId="0" fontId="21" fillId="0" borderId="8" xfId="3" applyFont="1" applyBorder="1" applyAlignment="1">
      <alignment horizontal="center" vertical="center" textRotation="255" wrapText="1"/>
    </xf>
    <xf numFmtId="0" fontId="21" fillId="0" borderId="10" xfId="3" applyFont="1" applyBorder="1" applyAlignment="1">
      <alignment horizontal="center" vertical="center" textRotation="255" wrapText="1"/>
    </xf>
    <xf numFmtId="0" fontId="21" fillId="0" borderId="1" xfId="3" applyFont="1" applyBorder="1" applyAlignment="1">
      <alignment horizontal="center" vertical="center" textRotation="255" wrapText="1"/>
    </xf>
    <xf numFmtId="0" fontId="21" fillId="0" borderId="3" xfId="3" applyFont="1" applyBorder="1" applyAlignment="1">
      <alignment horizontal="center" vertical="center" textRotation="255" wrapText="1"/>
    </xf>
    <xf numFmtId="0" fontId="21" fillId="0" borderId="11" xfId="3" applyFont="1" applyBorder="1" applyAlignment="1">
      <alignment horizontal="center" vertical="top" textRotation="255" wrapText="1"/>
    </xf>
    <xf numFmtId="0" fontId="21" fillId="0" borderId="12" xfId="3" applyFont="1" applyBorder="1" applyAlignment="1">
      <alignment horizontal="center" vertical="top" textRotation="255" wrapText="1"/>
    </xf>
    <xf numFmtId="0" fontId="21" fillId="0" borderId="16" xfId="3" applyFont="1" applyBorder="1" applyAlignment="1">
      <alignment horizontal="center" vertical="top" textRotation="255" wrapText="1"/>
    </xf>
    <xf numFmtId="0" fontId="21" fillId="0" borderId="13" xfId="3" applyFont="1" applyBorder="1" applyAlignment="1">
      <alignment horizontal="center" vertical="center" textRotation="255" wrapText="1"/>
    </xf>
    <xf numFmtId="0" fontId="21" fillId="0" borderId="14" xfId="3" applyFont="1" applyBorder="1" applyAlignment="1">
      <alignment horizontal="center" vertical="center" textRotation="255" wrapText="1"/>
    </xf>
    <xf numFmtId="0" fontId="45" fillId="2" borderId="0" xfId="3" applyFont="1" applyFill="1" applyAlignment="1">
      <alignment horizontal="left" vertical="center" wrapText="1"/>
    </xf>
    <xf numFmtId="0" fontId="46" fillId="2" borderId="0" xfId="3" applyFont="1" applyFill="1" applyAlignment="1">
      <alignment horizontal="center" vertical="center"/>
    </xf>
    <xf numFmtId="0" fontId="47" fillId="2" borderId="0" xfId="3" applyFont="1" applyFill="1" applyAlignment="1">
      <alignment horizontal="left" vertical="center" wrapText="1"/>
    </xf>
    <xf numFmtId="0" fontId="48" fillId="2" borderId="0" xfId="3" applyFont="1" applyFill="1" applyAlignment="1">
      <alignment horizontal="center" vertical="center"/>
    </xf>
    <xf numFmtId="0" fontId="35" fillId="0" borderId="31" xfId="3" applyFont="1" applyBorder="1" applyAlignment="1">
      <alignment horizontal="left" vertical="center" wrapText="1"/>
    </xf>
    <xf numFmtId="0" fontId="35" fillId="0" borderId="34" xfId="3" applyFont="1" applyBorder="1" applyAlignment="1">
      <alignment horizontal="left" vertical="top" wrapText="1"/>
    </xf>
    <xf numFmtId="0" fontId="35" fillId="0" borderId="35" xfId="3" applyFont="1" applyBorder="1" applyAlignment="1">
      <alignment horizontal="left" vertical="top" wrapText="1"/>
    </xf>
    <xf numFmtId="0" fontId="35" fillId="0" borderId="36" xfId="3" applyFont="1" applyBorder="1" applyAlignment="1">
      <alignment horizontal="left" vertical="top" wrapText="1"/>
    </xf>
    <xf numFmtId="0" fontId="35" fillId="0" borderId="27" xfId="3" applyFont="1" applyBorder="1" applyAlignment="1">
      <alignment horizontal="left" vertical="top" wrapText="1"/>
    </xf>
    <xf numFmtId="0" fontId="35" fillId="0" borderId="0" xfId="3" applyFont="1" applyBorder="1" applyAlignment="1">
      <alignment horizontal="left" vertical="top" wrapText="1"/>
    </xf>
    <xf numFmtId="0" fontId="35" fillId="0" borderId="28" xfId="3" applyFont="1" applyBorder="1" applyAlignment="1">
      <alignment horizontal="left" vertical="top" wrapText="1"/>
    </xf>
    <xf numFmtId="0" fontId="35" fillId="0" borderId="0" xfId="3" applyFont="1" applyAlignment="1">
      <alignment horizontal="center" vertical="top" wrapText="1"/>
    </xf>
    <xf numFmtId="0" fontId="44" fillId="2" borderId="0" xfId="3" applyFont="1" applyFill="1" applyAlignment="1">
      <alignment horizontal="left" vertical="center"/>
    </xf>
    <xf numFmtId="0" fontId="44" fillId="2" borderId="0" xfId="3" applyFont="1" applyFill="1" applyAlignment="1">
      <alignment horizontal="center" vertical="center"/>
    </xf>
    <xf numFmtId="0" fontId="35" fillId="0" borderId="53" xfId="3" applyFont="1" applyBorder="1" applyAlignment="1">
      <alignment horizontal="left" vertical="top" wrapText="1"/>
    </xf>
    <xf numFmtId="0" fontId="35" fillId="0" borderId="6" xfId="3" applyFont="1" applyBorder="1" applyAlignment="1">
      <alignment horizontal="left" vertical="top"/>
    </xf>
    <xf numFmtId="0" fontId="35" fillId="0" borderId="7" xfId="3" applyFont="1" applyBorder="1" applyAlignment="1">
      <alignment horizontal="left" vertical="top"/>
    </xf>
    <xf numFmtId="0" fontId="35" fillId="0" borderId="27" xfId="3" applyFont="1" applyBorder="1" applyAlignment="1">
      <alignment horizontal="left" vertical="top"/>
    </xf>
    <xf numFmtId="0" fontId="35" fillId="0" borderId="0" xfId="3" applyFont="1" applyAlignment="1">
      <alignment horizontal="left" vertical="top"/>
    </xf>
    <xf numFmtId="0" fontId="35" fillId="0" borderId="14" xfId="3" applyFont="1" applyBorder="1" applyAlignment="1">
      <alignment horizontal="left" vertical="top"/>
    </xf>
    <xf numFmtId="0" fontId="35" fillId="0" borderId="30" xfId="3" applyFont="1" applyBorder="1" applyAlignment="1">
      <alignment horizontal="left" vertical="top"/>
    </xf>
    <xf numFmtId="0" fontId="35" fillId="0" borderId="31" xfId="3" applyFont="1" applyBorder="1" applyAlignment="1">
      <alignment horizontal="left" vertical="top"/>
    </xf>
    <xf numFmtId="0" fontId="35" fillId="0" borderId="55" xfId="3" applyFont="1" applyBorder="1" applyAlignment="1">
      <alignment horizontal="left" vertical="top"/>
    </xf>
    <xf numFmtId="0" fontId="35" fillId="0" borderId="5" xfId="3" applyFont="1" applyBorder="1" applyAlignment="1">
      <alignment horizontal="left" vertical="top" wrapText="1"/>
    </xf>
    <xf numFmtId="0" fontId="35" fillId="0" borderId="54" xfId="3" applyFont="1" applyBorder="1" applyAlignment="1">
      <alignment horizontal="left" vertical="top"/>
    </xf>
    <xf numFmtId="0" fontId="35" fillId="0" borderId="13" xfId="3" applyFont="1" applyBorder="1" applyAlignment="1">
      <alignment horizontal="left" vertical="top"/>
    </xf>
    <xf numFmtId="0" fontId="35" fillId="0" borderId="28" xfId="3" applyFont="1" applyBorder="1" applyAlignment="1">
      <alignment horizontal="left" vertical="top"/>
    </xf>
    <xf numFmtId="0" fontId="35" fillId="0" borderId="56" xfId="3" applyFont="1" applyBorder="1" applyAlignment="1">
      <alignment horizontal="left" vertical="top"/>
    </xf>
    <xf numFmtId="0" fontId="35" fillId="0" borderId="32" xfId="3" applyFont="1" applyBorder="1" applyAlignment="1">
      <alignment horizontal="left" vertical="top"/>
    </xf>
    <xf numFmtId="0" fontId="49" fillId="0" borderId="33" xfId="7" applyFont="1" applyBorder="1" applyAlignment="1">
      <alignment horizontal="center" vertical="center" textRotation="255" wrapText="1"/>
    </xf>
    <xf numFmtId="0" fontId="49" fillId="0" borderId="49" xfId="7" applyFont="1" applyBorder="1" applyAlignment="1">
      <alignment horizontal="center" vertical="center" textRotation="255" wrapText="1"/>
    </xf>
    <xf numFmtId="0" fontId="49" fillId="0" borderId="40" xfId="7" applyFont="1" applyBorder="1" applyAlignment="1">
      <alignment horizontal="center" vertical="center" textRotation="255" wrapText="1"/>
    </xf>
    <xf numFmtId="0" fontId="39" fillId="0" borderId="19" xfId="7" applyFont="1" applyBorder="1" applyAlignment="1">
      <alignment horizontal="left" vertical="center"/>
    </xf>
    <xf numFmtId="0" fontId="39" fillId="0" borderId="20" xfId="7" applyFont="1" applyBorder="1" applyAlignment="1">
      <alignment horizontal="left" vertical="center"/>
    </xf>
    <xf numFmtId="0" fontId="39" fillId="0" borderId="21" xfId="7" applyFont="1" applyBorder="1" applyAlignment="1">
      <alignment horizontal="left" vertical="center"/>
    </xf>
    <xf numFmtId="0" fontId="39" fillId="0" borderId="25" xfId="7" applyFont="1" applyBorder="1" applyAlignment="1">
      <alignment horizontal="left" vertical="center"/>
    </xf>
    <xf numFmtId="0" fontId="39" fillId="0" borderId="2" xfId="7" applyFont="1" applyBorder="1" applyAlignment="1">
      <alignment horizontal="left" vertical="center"/>
    </xf>
    <xf numFmtId="0" fontId="39" fillId="0" borderId="26" xfId="7" applyFont="1" applyBorder="1" applyAlignment="1">
      <alignment horizontal="left" vertical="center"/>
    </xf>
    <xf numFmtId="0" fontId="39" fillId="0" borderId="44" xfId="7" applyFont="1" applyBorder="1" applyAlignment="1">
      <alignment horizontal="left" vertical="center"/>
    </xf>
    <xf numFmtId="0" fontId="39" fillId="0" borderId="45" xfId="7" applyFont="1" applyBorder="1" applyAlignment="1">
      <alignment horizontal="left" vertical="center"/>
    </xf>
    <xf numFmtId="0" fontId="39" fillId="0" borderId="46" xfId="7" applyFont="1" applyBorder="1" applyAlignment="1">
      <alignment horizontal="left" vertical="center"/>
    </xf>
    <xf numFmtId="0" fontId="35" fillId="0" borderId="0" xfId="7" applyFont="1" applyAlignment="1">
      <alignment horizontal="left" vertical="center" shrinkToFit="1"/>
    </xf>
    <xf numFmtId="0" fontId="35" fillId="0" borderId="0" xfId="7" applyFont="1" applyBorder="1" applyAlignment="1">
      <alignment horizontal="left" vertical="center" shrinkToFit="1"/>
    </xf>
    <xf numFmtId="0" fontId="35" fillId="0" borderId="0" xfId="7" applyFont="1" applyAlignment="1">
      <alignment horizontal="left" vertical="center" wrapText="1"/>
    </xf>
    <xf numFmtId="0" fontId="35" fillId="0" borderId="35" xfId="3" applyFont="1" applyBorder="1" applyAlignment="1">
      <alignment horizontal="left" vertical="top"/>
    </xf>
    <xf numFmtId="0" fontId="35" fillId="0" borderId="50" xfId="3" applyFont="1" applyBorder="1" applyAlignment="1">
      <alignment horizontal="left" vertical="top"/>
    </xf>
    <xf numFmtId="0" fontId="35" fillId="0" borderId="52" xfId="3" applyFont="1" applyBorder="1" applyAlignment="1">
      <alignment horizontal="left" vertical="top"/>
    </xf>
    <xf numFmtId="0" fontId="35" fillId="0" borderId="9" xfId="3" applyFont="1" applyBorder="1" applyAlignment="1">
      <alignment horizontal="left" vertical="top"/>
    </xf>
    <xf numFmtId="0" fontId="35" fillId="0" borderId="10" xfId="3" applyFont="1" applyBorder="1" applyAlignment="1">
      <alignment horizontal="left" vertical="top"/>
    </xf>
    <xf numFmtId="0" fontId="35" fillId="0" borderId="51" xfId="3" applyFont="1" applyBorder="1" applyAlignment="1">
      <alignment horizontal="left" vertical="top" wrapText="1"/>
    </xf>
    <xf numFmtId="0" fontId="35" fillId="0" borderId="36" xfId="3" applyFont="1" applyBorder="1" applyAlignment="1">
      <alignment horizontal="left" vertical="top"/>
    </xf>
    <xf numFmtId="0" fontId="35" fillId="0" borderId="8" xfId="3" applyFont="1" applyBorder="1" applyAlignment="1">
      <alignment horizontal="left" vertical="top"/>
    </xf>
    <xf numFmtId="0" fontId="35" fillId="0" borderId="29" xfId="3" applyFont="1" applyBorder="1" applyAlignment="1">
      <alignment horizontal="left" vertical="top"/>
    </xf>
    <xf numFmtId="0" fontId="40" fillId="0" borderId="25" xfId="7" applyFont="1" applyBorder="1" applyAlignment="1">
      <alignment horizontal="left" vertical="center"/>
    </xf>
    <xf numFmtId="0" fontId="40" fillId="0" borderId="2" xfId="7" applyFont="1" applyBorder="1" applyAlignment="1">
      <alignment horizontal="left" vertical="center"/>
    </xf>
    <xf numFmtId="0" fontId="40" fillId="0" borderId="26" xfId="7" applyFont="1" applyBorder="1" applyAlignment="1">
      <alignment horizontal="left" vertical="center"/>
    </xf>
    <xf numFmtId="0" fontId="39" fillId="0" borderId="25" xfId="7" applyFont="1" applyBorder="1" applyAlignment="1">
      <alignment horizontal="left" vertical="center" wrapText="1"/>
    </xf>
    <xf numFmtId="0" fontId="39" fillId="0" borderId="2" xfId="7" applyFont="1" applyBorder="1" applyAlignment="1">
      <alignment horizontal="left" vertical="center" wrapText="1"/>
    </xf>
    <xf numFmtId="0" fontId="39" fillId="0" borderId="26" xfId="7" applyFont="1" applyBorder="1" applyAlignment="1">
      <alignment horizontal="left" vertical="center" wrapText="1"/>
    </xf>
    <xf numFmtId="0" fontId="49" fillId="0" borderId="41" xfId="7" applyFont="1" applyBorder="1" applyAlignment="1">
      <alignment horizontal="center" vertical="center" textRotation="255" wrapText="1" readingOrder="2"/>
    </xf>
    <xf numFmtId="0" fontId="49" fillId="0" borderId="33" xfId="7" applyFont="1" applyBorder="1" applyAlignment="1">
      <alignment horizontal="center" vertical="center"/>
    </xf>
    <xf numFmtId="0" fontId="49" fillId="0" borderId="40" xfId="7" applyFont="1" applyBorder="1" applyAlignment="1">
      <alignment horizontal="center" vertical="center"/>
    </xf>
    <xf numFmtId="0" fontId="49" fillId="0" borderId="34" xfId="7" applyFont="1" applyBorder="1" applyAlignment="1">
      <alignment horizontal="center" vertical="center"/>
    </xf>
    <xf numFmtId="0" fontId="49" fillId="0" borderId="35" xfId="7" applyFont="1" applyBorder="1" applyAlignment="1">
      <alignment horizontal="center" vertical="center"/>
    </xf>
    <xf numFmtId="0" fontId="49" fillId="0" borderId="36" xfId="7" applyFont="1" applyBorder="1" applyAlignment="1">
      <alignment horizontal="center" vertical="center"/>
    </xf>
    <xf numFmtId="0" fontId="49" fillId="0" borderId="30" xfId="7" applyFont="1" applyBorder="1" applyAlignment="1">
      <alignment horizontal="center" vertical="center"/>
    </xf>
    <xf numFmtId="0" fontId="49" fillId="0" borderId="31" xfId="7" applyFont="1" applyBorder="1" applyAlignment="1">
      <alignment horizontal="center" vertical="center"/>
    </xf>
    <xf numFmtId="0" fontId="49" fillId="0" borderId="32" xfId="7" applyFont="1" applyBorder="1" applyAlignment="1">
      <alignment horizontal="center" vertical="center"/>
    </xf>
    <xf numFmtId="0" fontId="36" fillId="0" borderId="37" xfId="7" applyFont="1" applyBorder="1" applyAlignment="1">
      <alignment horizontal="center" vertical="center"/>
    </xf>
    <xf numFmtId="0" fontId="37" fillId="0" borderId="38" xfId="7" applyFont="1" applyBorder="1" applyAlignment="1">
      <alignment horizontal="center" vertical="center"/>
    </xf>
    <xf numFmtId="0" fontId="37" fillId="0" borderId="39" xfId="7" applyFont="1" applyBorder="1" applyAlignment="1">
      <alignment horizontal="center" vertical="center"/>
    </xf>
    <xf numFmtId="0" fontId="49" fillId="0" borderId="40" xfId="7" applyFont="1" applyBorder="1" applyAlignment="1">
      <alignment horizontal="center" vertical="center" textRotation="255" wrapText="1" readingOrder="2"/>
    </xf>
    <xf numFmtId="0" fontId="35" fillId="0" borderId="0" xfId="7" applyFont="1" applyAlignment="1">
      <alignment horizontal="left" vertical="center"/>
    </xf>
    <xf numFmtId="0" fontId="30" fillId="0" borderId="0" xfId="7" applyFont="1" applyAlignment="1">
      <alignment horizontal="center" vertical="center"/>
    </xf>
    <xf numFmtId="0" fontId="49" fillId="0" borderId="19" xfId="7" applyFont="1" applyBorder="1" applyAlignment="1">
      <alignment horizontal="center" vertical="center"/>
    </xf>
    <xf numFmtId="0" fontId="49" fillId="0" borderId="20" xfId="7" applyFont="1" applyBorder="1" applyAlignment="1">
      <alignment horizontal="center" vertical="center"/>
    </xf>
    <xf numFmtId="0" fontId="49" fillId="0" borderId="21" xfId="7" applyFont="1" applyBorder="1" applyAlignment="1">
      <alignment horizontal="center" vertical="center"/>
    </xf>
    <xf numFmtId="0" fontId="49" fillId="0" borderId="22" xfId="7" applyFont="1" applyBorder="1" applyAlignment="1">
      <alignment horizontal="left" vertical="center"/>
    </xf>
    <xf numFmtId="0" fontId="49" fillId="0" borderId="23" xfId="7" applyFont="1" applyBorder="1" applyAlignment="1">
      <alignment horizontal="left" vertical="center"/>
    </xf>
    <xf numFmtId="0" fontId="35" fillId="0" borderId="23" xfId="7" applyFont="1" applyBorder="1" applyAlignment="1">
      <alignment horizontal="center" vertical="center"/>
    </xf>
    <xf numFmtId="0" fontId="50" fillId="0" borderId="23" xfId="7" applyFont="1" applyBorder="1" applyAlignment="1">
      <alignment horizontal="center" vertical="center"/>
    </xf>
    <xf numFmtId="0" fontId="49" fillId="0" borderId="25" xfId="7" applyFont="1" applyBorder="1" applyAlignment="1">
      <alignment horizontal="center" vertical="center" wrapText="1"/>
    </xf>
    <xf numFmtId="0" fontId="49" fillId="0" borderId="2" xfId="7" applyFont="1" applyBorder="1" applyAlignment="1">
      <alignment horizontal="center" vertical="center" wrapText="1"/>
    </xf>
    <xf numFmtId="0" fontId="49" fillId="0" borderId="26" xfId="7" applyFont="1" applyBorder="1" applyAlignment="1">
      <alignment horizontal="center" vertical="center" wrapText="1"/>
    </xf>
    <xf numFmtId="0" fontId="49" fillId="0" borderId="3" xfId="7" applyFont="1" applyBorder="1" applyAlignment="1">
      <alignment horizontal="center" vertical="center" wrapText="1"/>
    </xf>
    <xf numFmtId="0" fontId="35" fillId="0" borderId="1" xfId="7" applyFont="1" applyBorder="1" applyAlignment="1">
      <alignment horizontal="center" vertical="center"/>
    </xf>
    <xf numFmtId="0" fontId="35" fillId="0" borderId="2" xfId="7" applyFont="1" applyBorder="1" applyAlignment="1">
      <alignment horizontal="center" vertical="center"/>
    </xf>
    <xf numFmtId="0" fontId="35" fillId="0" borderId="3" xfId="7" applyFont="1" applyBorder="1" applyAlignment="1">
      <alignment horizontal="center" vertical="center"/>
    </xf>
    <xf numFmtId="0" fontId="49" fillId="0" borderId="1" xfId="7" applyFont="1" applyBorder="1" applyAlignment="1">
      <alignment horizontal="center" vertical="center" wrapText="1"/>
    </xf>
    <xf numFmtId="0" fontId="35" fillId="0" borderId="1" xfId="3" applyFont="1" applyBorder="1" applyAlignment="1">
      <alignment horizontal="center" vertical="center"/>
    </xf>
    <xf numFmtId="0" fontId="35" fillId="0" borderId="2" xfId="3" applyFont="1" applyBorder="1" applyAlignment="1">
      <alignment horizontal="center" vertical="center"/>
    </xf>
    <xf numFmtId="0" fontId="35" fillId="0" borderId="26" xfId="3" applyFont="1" applyBorder="1" applyAlignment="1">
      <alignment horizontal="center" vertical="center"/>
    </xf>
    <xf numFmtId="0" fontId="49" fillId="0" borderId="53" xfId="7" applyFont="1" applyBorder="1" applyAlignment="1">
      <alignment horizontal="center" vertical="center" wrapText="1"/>
    </xf>
    <xf numFmtId="0" fontId="49" fillId="0" borderId="6" xfId="7" applyFont="1" applyBorder="1" applyAlignment="1">
      <alignment horizontal="center" vertical="center" wrapText="1"/>
    </xf>
    <xf numFmtId="0" fontId="49" fillId="0" borderId="54" xfId="7" applyFont="1" applyBorder="1" applyAlignment="1">
      <alignment horizontal="center" vertical="center" wrapText="1"/>
    </xf>
    <xf numFmtId="0" fontId="49" fillId="0" borderId="52" xfId="7" applyFont="1" applyBorder="1" applyAlignment="1">
      <alignment horizontal="center" vertical="center" wrapText="1"/>
    </xf>
    <xf numFmtId="0" fontId="49" fillId="0" borderId="9" xfId="7" applyFont="1" applyBorder="1" applyAlignment="1">
      <alignment horizontal="center" vertical="center" wrapText="1"/>
    </xf>
    <xf numFmtId="0" fontId="49" fillId="0" borderId="29" xfId="7" applyFont="1" applyBorder="1" applyAlignment="1">
      <alignment horizontal="center" vertical="center" wrapText="1"/>
    </xf>
    <xf numFmtId="0" fontId="49" fillId="0" borderId="30" xfId="7" applyFont="1" applyBorder="1" applyAlignment="1">
      <alignment horizontal="center" vertical="center" wrapText="1"/>
    </xf>
    <xf numFmtId="0" fontId="49" fillId="0" borderId="31" xfId="7" applyFont="1" applyBorder="1" applyAlignment="1">
      <alignment horizontal="center" vertical="center" wrapText="1"/>
    </xf>
    <xf numFmtId="0" fontId="49" fillId="0" borderId="32" xfId="7" applyFont="1" applyBorder="1" applyAlignment="1">
      <alignment horizontal="center" vertical="center" wrapText="1"/>
    </xf>
    <xf numFmtId="0" fontId="51" fillId="0" borderId="31" xfId="7" applyFont="1" applyBorder="1" applyAlignment="1">
      <alignment horizontal="center" vertical="center"/>
    </xf>
    <xf numFmtId="0" fontId="51" fillId="0" borderId="32" xfId="7" applyFont="1" applyBorder="1" applyAlignment="1">
      <alignment horizontal="center" vertical="center"/>
    </xf>
    <xf numFmtId="0" fontId="65" fillId="0" borderId="0" xfId="14" applyFont="1">
      <alignment vertical="center"/>
    </xf>
    <xf numFmtId="0" fontId="66" fillId="0" borderId="0" xfId="14" applyFont="1">
      <alignment vertical="center"/>
    </xf>
    <xf numFmtId="0" fontId="67" fillId="0" borderId="0" xfId="14" applyFont="1" applyAlignment="1">
      <alignment horizontal="left" vertical="center"/>
    </xf>
    <xf numFmtId="0" fontId="66" fillId="0" borderId="9" xfId="14" applyFont="1" applyBorder="1">
      <alignment vertical="center"/>
    </xf>
    <xf numFmtId="0" fontId="65" fillId="0" borderId="0" xfId="14" applyFont="1" applyAlignment="1">
      <alignment horizontal="center" vertical="center"/>
    </xf>
    <xf numFmtId="0" fontId="66" fillId="0" borderId="0" xfId="14" applyFont="1" applyAlignment="1">
      <alignment horizontal="center" vertical="center"/>
    </xf>
    <xf numFmtId="0" fontId="62" fillId="0" borderId="4" xfId="14" applyFont="1" applyBorder="1" applyAlignment="1">
      <alignment horizontal="center" vertical="center"/>
    </xf>
    <xf numFmtId="0" fontId="68" fillId="0" borderId="4" xfId="14" applyFont="1" applyBorder="1" applyAlignment="1">
      <alignment horizontal="center" vertical="center" wrapText="1"/>
    </xf>
    <xf numFmtId="0" fontId="62" fillId="0" borderId="5" xfId="14" applyFont="1" applyBorder="1" applyAlignment="1">
      <alignment horizontal="right" vertical="center"/>
    </xf>
    <xf numFmtId="49" fontId="91" fillId="0" borderId="11" xfId="14" quotePrefix="1" applyNumberFormat="1" applyFont="1" applyBorder="1" applyAlignment="1">
      <alignment horizontal="center" vertical="center"/>
    </xf>
    <xf numFmtId="0" fontId="69" fillId="7" borderId="11" xfId="14" applyFont="1" applyFill="1" applyBorder="1" applyAlignment="1">
      <alignment horizontal="center" vertical="center" wrapText="1"/>
    </xf>
    <xf numFmtId="0" fontId="62" fillId="0" borderId="4" xfId="14" applyFont="1" applyBorder="1" applyAlignment="1">
      <alignment horizontal="center" vertical="center" wrapText="1"/>
    </xf>
    <xf numFmtId="0" fontId="62" fillId="0" borderId="8" xfId="14" applyFont="1" applyBorder="1" applyAlignment="1">
      <alignment horizontal="left" vertical="center" wrapText="1"/>
    </xf>
    <xf numFmtId="49" fontId="91" fillId="0" borderId="16" xfId="14" quotePrefix="1" applyNumberFormat="1" applyFont="1" applyBorder="1" applyAlignment="1">
      <alignment horizontal="center" vertical="center"/>
    </xf>
    <xf numFmtId="0" fontId="69" fillId="7" borderId="16" xfId="14" applyFont="1" applyFill="1" applyBorder="1" applyAlignment="1">
      <alignment horizontal="center" vertical="center"/>
    </xf>
    <xf numFmtId="0" fontId="62" fillId="0" borderId="4" xfId="14" applyFont="1" applyBorder="1" applyAlignment="1">
      <alignment horizontal="center" vertical="center"/>
    </xf>
    <xf numFmtId="0" fontId="70" fillId="0" borderId="11" xfId="14" applyFont="1" applyBorder="1" applyAlignment="1">
      <alignment horizontal="center" vertical="center"/>
    </xf>
    <xf numFmtId="178" fontId="72" fillId="0" borderId="62" xfId="14" applyNumberFormat="1" applyFont="1" applyBorder="1" applyAlignment="1">
      <alignment horizontal="center" vertical="center" shrinkToFit="1"/>
    </xf>
    <xf numFmtId="178" fontId="72" fillId="0" borderId="18" xfId="14" applyNumberFormat="1" applyFont="1" applyBorder="1" applyAlignment="1">
      <alignment horizontal="center" vertical="center" shrinkToFit="1"/>
    </xf>
    <xf numFmtId="177" fontId="69" fillId="7" borderId="11" xfId="15" applyNumberFormat="1" applyFont="1" applyFill="1" applyBorder="1" applyAlignment="1">
      <alignment horizontal="right" vertical="center"/>
    </xf>
    <xf numFmtId="0" fontId="66" fillId="0" borderId="11" xfId="14" applyFont="1" applyBorder="1" applyAlignment="1">
      <alignment horizontal="center" vertical="center"/>
    </xf>
    <xf numFmtId="0" fontId="62" fillId="0" borderId="11" xfId="14" applyFont="1" applyBorder="1" applyAlignment="1">
      <alignment horizontal="center" vertical="center"/>
    </xf>
    <xf numFmtId="0" fontId="66" fillId="0" borderId="4" xfId="14" applyFont="1" applyBorder="1" applyAlignment="1">
      <alignment horizontal="center" vertical="center"/>
    </xf>
    <xf numFmtId="0" fontId="70" fillId="0" borderId="11" xfId="14" applyFont="1" applyBorder="1" applyAlignment="1">
      <alignment horizontal="center" vertical="center"/>
    </xf>
    <xf numFmtId="177" fontId="69" fillId="7" borderId="11" xfId="15" applyNumberFormat="1" applyFont="1" applyFill="1" applyBorder="1" applyAlignment="1">
      <alignment horizontal="right" vertical="center"/>
    </xf>
    <xf numFmtId="0" fontId="66" fillId="0" borderId="11" xfId="14" applyFont="1" applyBorder="1" applyAlignment="1">
      <alignment horizontal="center" vertical="center"/>
    </xf>
    <xf numFmtId="0" fontId="70" fillId="0" borderId="12" xfId="14" applyFont="1" applyBorder="1" applyAlignment="1">
      <alignment horizontal="center" vertical="center"/>
    </xf>
    <xf numFmtId="179" fontId="72" fillId="0" borderId="12" xfId="14" applyNumberFormat="1" applyFont="1" applyBorder="1" applyAlignment="1">
      <alignment horizontal="right" vertical="center" shrinkToFit="1"/>
    </xf>
    <xf numFmtId="179" fontId="72" fillId="0" borderId="13" xfId="14" applyNumberFormat="1" applyFont="1" applyBorder="1" applyAlignment="1">
      <alignment horizontal="right" vertical="center" shrinkToFit="1"/>
    </xf>
    <xf numFmtId="177" fontId="69" fillId="7" borderId="12" xfId="15" applyNumberFormat="1" applyFont="1" applyFill="1" applyBorder="1" applyAlignment="1">
      <alignment horizontal="right" vertical="center"/>
    </xf>
    <xf numFmtId="0" fontId="66" fillId="0" borderId="12" xfId="14" applyFont="1" applyBorder="1" applyAlignment="1">
      <alignment horizontal="center" vertical="center"/>
    </xf>
    <xf numFmtId="0" fontId="70" fillId="0" borderId="16" xfId="14" applyFont="1" applyBorder="1" applyAlignment="1">
      <alignment horizontal="center" vertical="center"/>
    </xf>
    <xf numFmtId="177" fontId="72" fillId="8" borderId="63" xfId="14" applyNumberFormat="1" applyFont="1" applyFill="1" applyBorder="1" applyAlignment="1">
      <alignment vertical="center" shrinkToFit="1"/>
    </xf>
    <xf numFmtId="177" fontId="72" fillId="8" borderId="15" xfId="14" applyNumberFormat="1" applyFont="1" applyFill="1" applyBorder="1" applyAlignment="1">
      <alignment vertical="center" shrinkToFit="1"/>
    </xf>
    <xf numFmtId="177" fontId="69" fillId="7" borderId="16" xfId="15" applyNumberFormat="1" applyFont="1" applyFill="1" applyBorder="1" applyAlignment="1">
      <alignment horizontal="right" vertical="center"/>
    </xf>
    <xf numFmtId="0" fontId="66" fillId="0" borderId="16" xfId="14" applyFont="1" applyBorder="1" applyAlignment="1">
      <alignment horizontal="center" vertical="center"/>
    </xf>
    <xf numFmtId="0" fontId="62" fillId="0" borderId="11" xfId="14" applyFont="1" applyBorder="1" applyAlignment="1">
      <alignment horizontal="center" vertical="center"/>
    </xf>
    <xf numFmtId="0" fontId="62" fillId="0" borderId="12" xfId="14" applyFont="1" applyBorder="1" applyAlignment="1">
      <alignment horizontal="center" vertical="center"/>
    </xf>
    <xf numFmtId="0" fontId="62" fillId="0" borderId="16" xfId="14" applyFont="1" applyBorder="1" applyAlignment="1">
      <alignment horizontal="center" vertical="center"/>
    </xf>
    <xf numFmtId="178" fontId="69" fillId="0" borderId="11" xfId="14" applyNumberFormat="1" applyFont="1" applyBorder="1" applyAlignment="1">
      <alignment horizontal="center" vertical="center" shrinkToFit="1"/>
    </xf>
    <xf numFmtId="178" fontId="69" fillId="0" borderId="5" xfId="14" applyNumberFormat="1" applyFont="1" applyBorder="1" applyAlignment="1">
      <alignment horizontal="center" vertical="center" shrinkToFit="1"/>
    </xf>
    <xf numFmtId="179" fontId="69" fillId="0" borderId="12" xfId="14" applyNumberFormat="1" applyFont="1" applyBorder="1" applyAlignment="1">
      <alignment horizontal="right" vertical="center" shrinkToFit="1"/>
    </xf>
    <xf numFmtId="179" fontId="69" fillId="0" borderId="13" xfId="14" applyNumberFormat="1" applyFont="1" applyBorder="1" applyAlignment="1">
      <alignment horizontal="right" vertical="center" shrinkToFit="1"/>
    </xf>
    <xf numFmtId="0" fontId="62" fillId="0" borderId="1" xfId="14" applyFont="1" applyBorder="1" applyAlignment="1">
      <alignment horizontal="center" vertical="center"/>
    </xf>
    <xf numFmtId="177" fontId="69" fillId="0" borderId="4" xfId="15" applyNumberFormat="1" applyFont="1" applyBorder="1" applyAlignment="1">
      <alignment vertical="center"/>
    </xf>
    <xf numFmtId="0" fontId="66" fillId="0" borderId="4" xfId="14" applyFont="1" applyBorder="1">
      <alignment vertical="center"/>
    </xf>
    <xf numFmtId="0" fontId="73" fillId="0" borderId="0" xfId="14" applyFont="1">
      <alignment vertical="center"/>
    </xf>
    <xf numFmtId="0" fontId="66" fillId="0" borderId="4" xfId="16" applyFont="1" applyBorder="1" applyAlignment="1">
      <alignment horizontal="center" vertical="center"/>
    </xf>
    <xf numFmtId="0" fontId="66" fillId="0" borderId="4" xfId="16" applyFont="1" applyBorder="1" applyAlignment="1">
      <alignment horizontal="center" vertical="center"/>
    </xf>
    <xf numFmtId="0" fontId="66" fillId="0" borderId="1" xfId="16" applyFont="1" applyBorder="1" applyAlignment="1">
      <alignment horizontal="center" vertical="center"/>
    </xf>
    <xf numFmtId="0" fontId="66" fillId="0" borderId="3" xfId="16" applyFont="1" applyBorder="1" applyAlignment="1">
      <alignment horizontal="center" vertical="center"/>
    </xf>
    <xf numFmtId="0" fontId="66" fillId="0" borderId="11" xfId="16" applyFont="1" applyBorder="1" applyAlignment="1">
      <alignment horizontal="center" vertical="center"/>
    </xf>
    <xf numFmtId="38" fontId="66" fillId="0" borderId="4" xfId="17" applyFont="1" applyBorder="1" applyAlignment="1">
      <alignment horizontal="center" vertical="center"/>
    </xf>
    <xf numFmtId="0" fontId="66" fillId="0" borderId="16" xfId="16" applyFont="1" applyBorder="1" applyAlignment="1">
      <alignment horizontal="center" vertical="center"/>
    </xf>
    <xf numFmtId="0" fontId="77" fillId="0" borderId="9" xfId="14" applyFont="1" applyBorder="1">
      <alignment vertical="center"/>
    </xf>
    <xf numFmtId="0" fontId="80" fillId="0" borderId="11" xfId="14" applyFont="1" applyBorder="1" applyAlignment="1">
      <alignment horizontal="center" vertical="center" wrapText="1"/>
    </xf>
    <xf numFmtId="178" fontId="81" fillId="0" borderId="62" xfId="14" applyNumberFormat="1" applyFont="1" applyBorder="1" applyAlignment="1">
      <alignment horizontal="center" vertical="center" shrinkToFit="1"/>
    </xf>
    <xf numFmtId="178" fontId="81" fillId="0" borderId="18" xfId="14" applyNumberFormat="1" applyFont="1" applyBorder="1" applyAlignment="1">
      <alignment horizontal="center" vertical="center" shrinkToFit="1"/>
    </xf>
    <xf numFmtId="177" fontId="82" fillId="7" borderId="11" xfId="15" applyNumberFormat="1" applyFont="1" applyFill="1" applyBorder="1" applyAlignment="1">
      <alignment horizontal="right" vertical="center"/>
    </xf>
    <xf numFmtId="177" fontId="82" fillId="0" borderId="4" xfId="15" applyNumberFormat="1" applyFont="1" applyBorder="1" applyAlignment="1">
      <alignment vertical="center"/>
    </xf>
    <xf numFmtId="177" fontId="82" fillId="7" borderId="4" xfId="15" applyNumberFormat="1" applyFont="1" applyFill="1" applyBorder="1" applyAlignment="1">
      <alignment horizontal="right" vertical="center"/>
    </xf>
    <xf numFmtId="0" fontId="77" fillId="0" borderId="11" xfId="16" applyFont="1" applyBorder="1" applyAlignment="1">
      <alignment horizontal="center" vertical="center"/>
    </xf>
    <xf numFmtId="38" fontId="77" fillId="0" borderId="4" xfId="17" applyFont="1" applyBorder="1" applyAlignment="1">
      <alignment horizontal="center" vertical="center"/>
    </xf>
    <xf numFmtId="0" fontId="77" fillId="0" borderId="16" xfId="16" applyFont="1" applyBorder="1" applyAlignment="1">
      <alignment horizontal="center" vertical="center"/>
    </xf>
  </cellXfs>
  <cellStyles count="18">
    <cellStyle name="桁区切り" xfId="8" builtinId="6"/>
    <cellStyle name="桁区切り 2" xfId="4" xr:uid="{2AE01949-58ED-4A41-BC19-7B6445CDCF8D}"/>
    <cellStyle name="桁区切り 3" xfId="10" xr:uid="{9ADDC160-B57C-43C4-AE5A-9907DF4C5A2E}"/>
    <cellStyle name="桁区切り 3 2" xfId="15" xr:uid="{0B0C93D5-1CE1-4E1C-A9DF-464140EA5B3F}"/>
    <cellStyle name="桁区切り 4" xfId="12" xr:uid="{3500CA10-2C8B-40F1-B7D6-A179CD001A32}"/>
    <cellStyle name="桁区切り 4 2" xfId="17" xr:uid="{A73FA4A3-217D-43A8-AAF1-200803694430}"/>
    <cellStyle name="標準" xfId="0" builtinId="0"/>
    <cellStyle name="標準 2" xfId="1" xr:uid="{C3B7AAAD-F4BB-437F-B376-9DD8433B0773}"/>
    <cellStyle name="標準 2 2" xfId="7" xr:uid="{DB24F079-C575-442D-A49D-DA6C11435C40}"/>
    <cellStyle name="標準 3" xfId="2" xr:uid="{15B45E6B-9008-406B-A063-D4586E0E295B}"/>
    <cellStyle name="標準 3 2" xfId="6" xr:uid="{DC5FCB67-8E82-470B-BCFE-56E6AD250CC9}"/>
    <cellStyle name="標準 4" xfId="3" xr:uid="{F6EB44B0-6BDE-4297-B7DC-6AB7C6AD9696}"/>
    <cellStyle name="標準 5" xfId="5" xr:uid="{494DE87A-A943-4992-9FA8-D64531A13CD3}"/>
    <cellStyle name="標準 6" xfId="9" xr:uid="{5EE10B97-45C7-4763-8ECB-C5DD3A387994}"/>
    <cellStyle name="標準 6 2" xfId="14" xr:uid="{228AC6D5-AD37-455E-B00D-9180969F9ABD}"/>
    <cellStyle name="標準 7" xfId="11" xr:uid="{9479009B-4BAA-4D02-A0F2-A017575BA2EE}"/>
    <cellStyle name="標準 7 2" xfId="16" xr:uid="{0E4805B8-109D-4EEF-978A-F0F3E8D88005}"/>
    <cellStyle name="標準 8" xfId="13" xr:uid="{C929694E-66BE-4992-8062-0BA2646458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AI$7" lockText="1" noThreeD="1"/>
</file>

<file path=xl/ctrlProps/ctrlProp10.xml><?xml version="1.0" encoding="utf-8"?>
<formControlPr xmlns="http://schemas.microsoft.com/office/spreadsheetml/2009/9/main" objectType="CheckBox" fmlaLink="$AI$20" lockText="1" noThreeD="1"/>
</file>

<file path=xl/ctrlProps/ctrlProp11.xml><?xml version="1.0" encoding="utf-8"?>
<formControlPr xmlns="http://schemas.microsoft.com/office/spreadsheetml/2009/9/main" objectType="CheckBox" fmlaLink="$AI$21" lockText="1" noThreeD="1"/>
</file>

<file path=xl/ctrlProps/ctrlProp12.xml><?xml version="1.0" encoding="utf-8"?>
<formControlPr xmlns="http://schemas.microsoft.com/office/spreadsheetml/2009/9/main" objectType="CheckBox" fmlaLink="$AI$22" lockText="1" noThreeD="1"/>
</file>

<file path=xl/ctrlProps/ctrlProp13.xml><?xml version="1.0" encoding="utf-8"?>
<formControlPr xmlns="http://schemas.microsoft.com/office/spreadsheetml/2009/9/main" objectType="CheckBox" fmlaLink="$AI$23" lockText="1" noThreeD="1"/>
</file>

<file path=xl/ctrlProps/ctrlProp14.xml><?xml version="1.0" encoding="utf-8"?>
<formControlPr xmlns="http://schemas.microsoft.com/office/spreadsheetml/2009/9/main" objectType="CheckBox" fmlaLink="$AI$25" lockText="1" noThreeD="1"/>
</file>

<file path=xl/ctrlProps/ctrlProp15.xml><?xml version="1.0" encoding="utf-8"?>
<formControlPr xmlns="http://schemas.microsoft.com/office/spreadsheetml/2009/9/main" objectType="CheckBox" fmlaLink="$AI$26" lockText="1" noThreeD="1"/>
</file>

<file path=xl/ctrlProps/ctrlProp16.xml><?xml version="1.0" encoding="utf-8"?>
<formControlPr xmlns="http://schemas.microsoft.com/office/spreadsheetml/2009/9/main" objectType="CheckBox" fmlaLink="$AI$27" lockText="1" noThreeD="1"/>
</file>

<file path=xl/ctrlProps/ctrlProp17.xml><?xml version="1.0" encoding="utf-8"?>
<formControlPr xmlns="http://schemas.microsoft.com/office/spreadsheetml/2009/9/main" objectType="CheckBox" fmlaLink="$AI$30" lockText="1" noThreeD="1"/>
</file>

<file path=xl/ctrlProps/ctrlProp18.xml><?xml version="1.0" encoding="utf-8"?>
<formControlPr xmlns="http://schemas.microsoft.com/office/spreadsheetml/2009/9/main" objectType="CheckBox" fmlaLink="$AI$31" lockText="1" noThreeD="1"/>
</file>

<file path=xl/ctrlProps/ctrlProp19.xml><?xml version="1.0" encoding="utf-8"?>
<formControlPr xmlns="http://schemas.microsoft.com/office/spreadsheetml/2009/9/main" objectType="CheckBox" fmlaLink="$AI$10" lockText="1" noThreeD="1"/>
</file>

<file path=xl/ctrlProps/ctrlProp2.xml><?xml version="1.0" encoding="utf-8"?>
<formControlPr xmlns="http://schemas.microsoft.com/office/spreadsheetml/2009/9/main" objectType="CheckBox" fmlaLink="$AI$8" lockText="1" noThreeD="1"/>
</file>

<file path=xl/ctrlProps/ctrlProp20.xml><?xml version="1.0" encoding="utf-8"?>
<formControlPr xmlns="http://schemas.microsoft.com/office/spreadsheetml/2009/9/main" objectType="CheckBox" fmlaLink="$AI$9" lockText="1" noThreeD="1"/>
</file>

<file path=xl/ctrlProps/ctrlProp21.xml><?xml version="1.0" encoding="utf-8"?>
<formControlPr xmlns="http://schemas.microsoft.com/office/spreadsheetml/2009/9/main" objectType="CheckBox" fmlaLink="#REF!" lockText="1" noThreeD="1"/>
</file>

<file path=xl/ctrlProps/ctrlProp22.xml><?xml version="1.0" encoding="utf-8"?>
<formControlPr xmlns="http://schemas.microsoft.com/office/spreadsheetml/2009/9/main" objectType="CheckBox" fmlaLink="$AI$14" lockText="1" noThreeD="1"/>
</file>

<file path=xl/ctrlProps/ctrlProp23.xml><?xml version="1.0" encoding="utf-8"?>
<formControlPr xmlns="http://schemas.microsoft.com/office/spreadsheetml/2009/9/main" objectType="CheckBox" fmlaLink="$AI$28" lockText="1" noThreeD="1"/>
</file>

<file path=xl/ctrlProps/ctrlProp24.xml><?xml version="1.0" encoding="utf-8"?>
<formControlPr xmlns="http://schemas.microsoft.com/office/spreadsheetml/2009/9/main" objectType="CheckBox" fmlaLink="$AI$29" lockText="1" noThreeD="1"/>
</file>

<file path=xl/ctrlProps/ctrlProp25.xml><?xml version="1.0" encoding="utf-8"?>
<formControlPr xmlns="http://schemas.microsoft.com/office/spreadsheetml/2009/9/main" objectType="CheckBox" fmlaLink="$AI$24" lockText="1" noThreeD="1"/>
</file>

<file path=xl/ctrlProps/ctrlProp26.xml><?xml version="1.0" encoding="utf-8"?>
<formControlPr xmlns="http://schemas.microsoft.com/office/spreadsheetml/2009/9/main" objectType="CheckBox" fmlaLink="$AH$16" lockText="1" noThreeD="1"/>
</file>

<file path=xl/ctrlProps/ctrlProp27.xml><?xml version="1.0" encoding="utf-8"?>
<formControlPr xmlns="http://schemas.microsoft.com/office/spreadsheetml/2009/9/main" objectType="CheckBox" fmlaLink="$AH$17" lockText="1" noThreeD="1"/>
</file>

<file path=xl/ctrlProps/ctrlProp28.xml><?xml version="1.0" encoding="utf-8"?>
<formControlPr xmlns="http://schemas.microsoft.com/office/spreadsheetml/2009/9/main" objectType="CheckBox" fmlaLink="$AH$18" lockText="1" noThreeD="1"/>
</file>

<file path=xl/ctrlProps/ctrlProp29.xml><?xml version="1.0" encoding="utf-8"?>
<formControlPr xmlns="http://schemas.microsoft.com/office/spreadsheetml/2009/9/main" objectType="CheckBox" fmlaLink="$AH$19" lockText="1" noThreeD="1"/>
</file>

<file path=xl/ctrlProps/ctrlProp3.xml><?xml version="1.0" encoding="utf-8"?>
<formControlPr xmlns="http://schemas.microsoft.com/office/spreadsheetml/2009/9/main" objectType="CheckBox" fmlaLink="$AI$11" lockText="1" noThreeD="1"/>
</file>

<file path=xl/ctrlProps/ctrlProp30.xml><?xml version="1.0" encoding="utf-8"?>
<formControlPr xmlns="http://schemas.microsoft.com/office/spreadsheetml/2009/9/main" objectType="CheckBox" fmlaLink="$AH$20" lockText="1" noThreeD="1"/>
</file>

<file path=xl/ctrlProps/ctrlProp31.xml><?xml version="1.0" encoding="utf-8"?>
<formControlPr xmlns="http://schemas.microsoft.com/office/spreadsheetml/2009/9/main" objectType="CheckBox" fmlaLink="$AH$21" lockText="1" noThreeD="1"/>
</file>

<file path=xl/ctrlProps/ctrlProp32.xml><?xml version="1.0" encoding="utf-8"?>
<formControlPr xmlns="http://schemas.microsoft.com/office/spreadsheetml/2009/9/main" objectType="CheckBox" fmlaLink="$AI$32" lockText="1" noThreeD="1"/>
</file>

<file path=xl/ctrlProps/ctrlProp33.xml><?xml version="1.0" encoding="utf-8"?>
<formControlPr xmlns="http://schemas.microsoft.com/office/spreadsheetml/2009/9/main" objectType="CheckBox" fmlaLink="$AI$33" lockText="1" noThreeD="1"/>
</file>

<file path=xl/ctrlProps/ctrlProp34.xml><?xml version="1.0" encoding="utf-8"?>
<formControlPr xmlns="http://schemas.microsoft.com/office/spreadsheetml/2009/9/main" objectType="CheckBox" fmlaLink="$AI$34" lockText="1" noThreeD="1"/>
</file>

<file path=xl/ctrlProps/ctrlProp35.xml><?xml version="1.0" encoding="utf-8"?>
<formControlPr xmlns="http://schemas.microsoft.com/office/spreadsheetml/2009/9/main" objectType="CheckBox" fmlaLink="$AI$35" lockText="1" noThreeD="1"/>
</file>

<file path=xl/ctrlProps/ctrlProp36.xml><?xml version="1.0" encoding="utf-8"?>
<formControlPr xmlns="http://schemas.microsoft.com/office/spreadsheetml/2009/9/main" objectType="CheckBox" fmlaLink="$AI$36" lockText="1" noThreeD="1"/>
</file>

<file path=xl/ctrlProps/ctrlProp37.xml><?xml version="1.0" encoding="utf-8"?>
<formControlPr xmlns="http://schemas.microsoft.com/office/spreadsheetml/2009/9/main" objectType="CheckBox" fmlaLink="$AI$37" lockText="1" noThreeD="1"/>
</file>

<file path=xl/ctrlProps/ctrlProp38.xml><?xml version="1.0" encoding="utf-8"?>
<formControlPr xmlns="http://schemas.microsoft.com/office/spreadsheetml/2009/9/main" objectType="CheckBox" fmlaLink="$AI$38" lockText="1" noThreeD="1"/>
</file>

<file path=xl/ctrlProps/ctrlProp39.xml><?xml version="1.0" encoding="utf-8"?>
<formControlPr xmlns="http://schemas.microsoft.com/office/spreadsheetml/2009/9/main" objectType="CheckBox" fmlaLink="$AI$39" lockText="1" noThreeD="1"/>
</file>

<file path=xl/ctrlProps/ctrlProp4.xml><?xml version="1.0" encoding="utf-8"?>
<formControlPr xmlns="http://schemas.microsoft.com/office/spreadsheetml/2009/9/main" objectType="CheckBox" fmlaLink="$AI$12" lockText="1" noThreeD="1"/>
</file>

<file path=xl/ctrlProps/ctrlProp40.xml><?xml version="1.0" encoding="utf-8"?>
<formControlPr xmlns="http://schemas.microsoft.com/office/spreadsheetml/2009/9/main" objectType="CheckBox" fmlaLink="$AI$40" lockText="1" noThreeD="1"/>
</file>

<file path=xl/ctrlProps/ctrlProp41.xml><?xml version="1.0" encoding="utf-8"?>
<formControlPr xmlns="http://schemas.microsoft.com/office/spreadsheetml/2009/9/main" objectType="CheckBox" fmlaLink="$AI$41" lockText="1" noThreeD="1"/>
</file>

<file path=xl/ctrlProps/ctrlProp42.xml><?xml version="1.0" encoding="utf-8"?>
<formControlPr xmlns="http://schemas.microsoft.com/office/spreadsheetml/2009/9/main" objectType="CheckBox" fmlaLink="$AI$42" lockText="1" noThreeD="1"/>
</file>

<file path=xl/ctrlProps/ctrlProp43.xml><?xml version="1.0" encoding="utf-8"?>
<formControlPr xmlns="http://schemas.microsoft.com/office/spreadsheetml/2009/9/main" objectType="CheckBox" fmlaLink="$AI$75" lockText="1" noThreeD="1"/>
</file>

<file path=xl/ctrlProps/ctrlProp44.xml><?xml version="1.0" encoding="utf-8"?>
<formControlPr xmlns="http://schemas.microsoft.com/office/spreadsheetml/2009/9/main" objectType="CheckBox" fmlaLink="$AI$78" lockText="1" noThreeD="1"/>
</file>

<file path=xl/ctrlProps/ctrlProp45.xml><?xml version="1.0" encoding="utf-8"?>
<formControlPr xmlns="http://schemas.microsoft.com/office/spreadsheetml/2009/9/main" objectType="CheckBox" fmlaLink="$AI$79" lockText="1" noThreeD="1"/>
</file>

<file path=xl/ctrlProps/ctrlProp46.xml><?xml version="1.0" encoding="utf-8"?>
<formControlPr xmlns="http://schemas.microsoft.com/office/spreadsheetml/2009/9/main" objectType="CheckBox" fmlaLink="$AI$80" lockText="1" noThreeD="1"/>
</file>

<file path=xl/ctrlProps/ctrlProp47.xml><?xml version="1.0" encoding="utf-8"?>
<formControlPr xmlns="http://schemas.microsoft.com/office/spreadsheetml/2009/9/main" objectType="CheckBox" fmlaLink="$AI$81" lockText="1" noThreeD="1"/>
</file>

<file path=xl/ctrlProps/ctrlProp48.xml><?xml version="1.0" encoding="utf-8"?>
<formControlPr xmlns="http://schemas.microsoft.com/office/spreadsheetml/2009/9/main" objectType="CheckBox" fmlaLink="$AI$82" lockText="1" noThreeD="1"/>
</file>

<file path=xl/ctrlProps/ctrlProp49.xml><?xml version="1.0" encoding="utf-8"?>
<formControlPr xmlns="http://schemas.microsoft.com/office/spreadsheetml/2009/9/main" objectType="CheckBox" fmlaLink="$AI$83" lockText="1" noThreeD="1"/>
</file>

<file path=xl/ctrlProps/ctrlProp5.xml><?xml version="1.0" encoding="utf-8"?>
<formControlPr xmlns="http://schemas.microsoft.com/office/spreadsheetml/2009/9/main" objectType="CheckBox" fmlaLink="$AI$44" lockText="1" noThreeD="1"/>
</file>

<file path=xl/ctrlProps/ctrlProp50.xml><?xml version="1.0" encoding="utf-8"?>
<formControlPr xmlns="http://schemas.microsoft.com/office/spreadsheetml/2009/9/main" objectType="CheckBox" fmlaLink="$AI$84" lockText="1" noThreeD="1"/>
</file>

<file path=xl/ctrlProps/ctrlProp51.xml><?xml version="1.0" encoding="utf-8"?>
<formControlPr xmlns="http://schemas.microsoft.com/office/spreadsheetml/2009/9/main" objectType="CheckBox" fmlaLink="$AI$85" lockText="1" noThreeD="1"/>
</file>

<file path=xl/ctrlProps/ctrlProp52.xml><?xml version="1.0" encoding="utf-8"?>
<formControlPr xmlns="http://schemas.microsoft.com/office/spreadsheetml/2009/9/main" objectType="CheckBox" fmlaLink="$AI$86" lockText="1" noThreeD="1"/>
</file>

<file path=xl/ctrlProps/ctrlProp53.xml><?xml version="1.0" encoding="utf-8"?>
<formControlPr xmlns="http://schemas.microsoft.com/office/spreadsheetml/2009/9/main" objectType="CheckBox" fmlaLink="$AI$87" lockText="1" noThreeD="1"/>
</file>

<file path=xl/ctrlProps/ctrlProp54.xml><?xml version="1.0" encoding="utf-8"?>
<formControlPr xmlns="http://schemas.microsoft.com/office/spreadsheetml/2009/9/main" objectType="CheckBox" fmlaLink="$AI$88" lockText="1" noThreeD="1"/>
</file>

<file path=xl/ctrlProps/ctrlProp55.xml><?xml version="1.0" encoding="utf-8"?>
<formControlPr xmlns="http://schemas.microsoft.com/office/spreadsheetml/2009/9/main" objectType="CheckBox" fmlaLink="$AI$89" lockText="1" noThreeD="1"/>
</file>

<file path=xl/ctrlProps/ctrlProp56.xml><?xml version="1.0" encoding="utf-8"?>
<formControlPr xmlns="http://schemas.microsoft.com/office/spreadsheetml/2009/9/main" objectType="CheckBox" fmlaLink="$AI$90" lockText="1" noThreeD="1"/>
</file>

<file path=xl/ctrlProps/ctrlProp57.xml><?xml version="1.0" encoding="utf-8"?>
<formControlPr xmlns="http://schemas.microsoft.com/office/spreadsheetml/2009/9/main" objectType="CheckBox" fmlaLink="$AI$91" lockText="1" noThreeD="1"/>
</file>

<file path=xl/ctrlProps/ctrlProp58.xml><?xml version="1.0" encoding="utf-8"?>
<formControlPr xmlns="http://schemas.microsoft.com/office/spreadsheetml/2009/9/main" objectType="CheckBox" fmlaLink="$AI$92" lockText="1" noThreeD="1"/>
</file>

<file path=xl/ctrlProps/ctrlProp59.xml><?xml version="1.0" encoding="utf-8"?>
<formControlPr xmlns="http://schemas.microsoft.com/office/spreadsheetml/2009/9/main" objectType="CheckBox" fmlaLink="$AI$93" lockText="1" noThreeD="1"/>
</file>

<file path=xl/ctrlProps/ctrlProp6.xml><?xml version="1.0" encoding="utf-8"?>
<formControlPr xmlns="http://schemas.microsoft.com/office/spreadsheetml/2009/9/main" objectType="CheckBox" fmlaLink="$AI$16" lockText="1" noThreeD="1"/>
</file>

<file path=xl/ctrlProps/ctrlProp60.xml><?xml version="1.0" encoding="utf-8"?>
<formControlPr xmlns="http://schemas.microsoft.com/office/spreadsheetml/2009/9/main" objectType="CheckBox" fmlaLink="$AI$94" lockText="1" noThreeD="1"/>
</file>

<file path=xl/ctrlProps/ctrlProp61.xml><?xml version="1.0" encoding="utf-8"?>
<formControlPr xmlns="http://schemas.microsoft.com/office/spreadsheetml/2009/9/main" objectType="CheckBox" fmlaLink="$AI$95" lockText="1" noThreeD="1"/>
</file>

<file path=xl/ctrlProps/ctrlProp62.xml><?xml version="1.0" encoding="utf-8"?>
<formControlPr xmlns="http://schemas.microsoft.com/office/spreadsheetml/2009/9/main" objectType="CheckBox" fmlaLink="$AI$96" lockText="1" noThreeD="1"/>
</file>

<file path=xl/ctrlProps/ctrlProp63.xml><?xml version="1.0" encoding="utf-8"?>
<formControlPr xmlns="http://schemas.microsoft.com/office/spreadsheetml/2009/9/main" objectType="CheckBox" fmlaLink="$AI$97" lockText="1" noThreeD="1"/>
</file>

<file path=xl/ctrlProps/ctrlProp64.xml><?xml version="1.0" encoding="utf-8"?>
<formControlPr xmlns="http://schemas.microsoft.com/office/spreadsheetml/2009/9/main" objectType="CheckBox" fmlaLink="$AI$98" lockText="1" noThreeD="1"/>
</file>

<file path=xl/ctrlProps/ctrlProp65.xml><?xml version="1.0" encoding="utf-8"?>
<formControlPr xmlns="http://schemas.microsoft.com/office/spreadsheetml/2009/9/main" objectType="CheckBox" fmlaLink="$AI$99" lockText="1" noThreeD="1"/>
</file>

<file path=xl/ctrlProps/ctrlProp66.xml><?xml version="1.0" encoding="utf-8"?>
<formControlPr xmlns="http://schemas.microsoft.com/office/spreadsheetml/2009/9/main" objectType="CheckBox" fmlaLink="$AI$100" lockText="1" noThreeD="1"/>
</file>

<file path=xl/ctrlProps/ctrlProp67.xml><?xml version="1.0" encoding="utf-8"?>
<formControlPr xmlns="http://schemas.microsoft.com/office/spreadsheetml/2009/9/main" objectType="CheckBox" fmlaLink="$AI$101" lockText="1" noThreeD="1"/>
</file>

<file path=xl/ctrlProps/ctrlProp68.xml><?xml version="1.0" encoding="utf-8"?>
<formControlPr xmlns="http://schemas.microsoft.com/office/spreadsheetml/2009/9/main" objectType="CheckBox" fmlaLink="$AI$102" lockText="1" noThreeD="1"/>
</file>

<file path=xl/ctrlProps/ctrlProp69.xml><?xml version="1.0" encoding="utf-8"?>
<formControlPr xmlns="http://schemas.microsoft.com/office/spreadsheetml/2009/9/main" objectType="CheckBox" fmlaLink="$AI$103" lockText="1" noThreeD="1"/>
</file>

<file path=xl/ctrlProps/ctrlProp7.xml><?xml version="1.0" encoding="utf-8"?>
<formControlPr xmlns="http://schemas.microsoft.com/office/spreadsheetml/2009/9/main" objectType="CheckBox" fmlaLink="$AI$17" lockText="1" noThreeD="1"/>
</file>

<file path=xl/ctrlProps/ctrlProp70.xml><?xml version="1.0" encoding="utf-8"?>
<formControlPr xmlns="http://schemas.microsoft.com/office/spreadsheetml/2009/9/main" objectType="CheckBox" fmlaLink="$AI$104" lockText="1" noThreeD="1"/>
</file>

<file path=xl/ctrlProps/ctrlProp71.xml><?xml version="1.0" encoding="utf-8"?>
<formControlPr xmlns="http://schemas.microsoft.com/office/spreadsheetml/2009/9/main" objectType="CheckBox" fmlaLink="$AI$105" lockText="1" noThreeD="1"/>
</file>

<file path=xl/ctrlProps/ctrlProp72.xml><?xml version="1.0" encoding="utf-8"?>
<formControlPr xmlns="http://schemas.microsoft.com/office/spreadsheetml/2009/9/main" objectType="CheckBox" fmlaLink="$AI$106" lockText="1" noThreeD="1"/>
</file>

<file path=xl/ctrlProps/ctrlProp73.xml><?xml version="1.0" encoding="utf-8"?>
<formControlPr xmlns="http://schemas.microsoft.com/office/spreadsheetml/2009/9/main" objectType="CheckBox" fmlaLink="$AI$107" lockText="1" noThreeD="1"/>
</file>

<file path=xl/ctrlProps/ctrlProp74.xml><?xml version="1.0" encoding="utf-8"?>
<formControlPr xmlns="http://schemas.microsoft.com/office/spreadsheetml/2009/9/main" objectType="CheckBox" fmlaLink="$AI$108" lockText="1" noThreeD="1"/>
</file>

<file path=xl/ctrlProps/ctrlProp75.xml><?xml version="1.0" encoding="utf-8"?>
<formControlPr xmlns="http://schemas.microsoft.com/office/spreadsheetml/2009/9/main" objectType="CheckBox" fmlaLink="#REF!" lockText="1" noThreeD="1"/>
</file>

<file path=xl/ctrlProps/ctrlProp76.xml><?xml version="1.0" encoding="utf-8"?>
<formControlPr xmlns="http://schemas.microsoft.com/office/spreadsheetml/2009/9/main" objectType="CheckBox" fmlaLink="$AI$60" lockText="1" noThreeD="1"/>
</file>

<file path=xl/ctrlProps/ctrlProp77.xml><?xml version="1.0" encoding="utf-8"?>
<formControlPr xmlns="http://schemas.microsoft.com/office/spreadsheetml/2009/9/main" objectType="CheckBox" fmlaLink="$AI$61" lockText="1" noThreeD="1"/>
</file>

<file path=xl/ctrlProps/ctrlProp78.xml><?xml version="1.0" encoding="utf-8"?>
<formControlPr xmlns="http://schemas.microsoft.com/office/spreadsheetml/2009/9/main" objectType="CheckBox" fmlaLink="$AI$62" lockText="1" noThreeD="1"/>
</file>

<file path=xl/ctrlProps/ctrlProp79.xml><?xml version="1.0" encoding="utf-8"?>
<formControlPr xmlns="http://schemas.microsoft.com/office/spreadsheetml/2009/9/main" objectType="CheckBox" fmlaLink="$AI$63" lockText="1" noThreeD="1"/>
</file>

<file path=xl/ctrlProps/ctrlProp8.xml><?xml version="1.0" encoding="utf-8"?>
<formControlPr xmlns="http://schemas.microsoft.com/office/spreadsheetml/2009/9/main" objectType="CheckBox" fmlaLink="$AI$18" lockText="1" noThreeD="1"/>
</file>

<file path=xl/ctrlProps/ctrlProp80.xml><?xml version="1.0" encoding="utf-8"?>
<formControlPr xmlns="http://schemas.microsoft.com/office/spreadsheetml/2009/9/main" objectType="CheckBox" fmlaLink="$AI$64" lockText="1" noThreeD="1"/>
</file>

<file path=xl/ctrlProps/ctrlProp81.xml><?xml version="1.0" encoding="utf-8"?>
<formControlPr xmlns="http://schemas.microsoft.com/office/spreadsheetml/2009/9/main" objectType="CheckBox" fmlaLink="$AI$65" lockText="1" noThreeD="1"/>
</file>

<file path=xl/ctrlProps/ctrlProp82.xml><?xml version="1.0" encoding="utf-8"?>
<formControlPr xmlns="http://schemas.microsoft.com/office/spreadsheetml/2009/9/main" objectType="Radio" checked="Checked" firstButton="1" lockText="1" noThreeD="1"/>
</file>

<file path=xl/ctrlProps/ctrlProp83.xml><?xml version="1.0" encoding="utf-8"?>
<formControlPr xmlns="http://schemas.microsoft.com/office/spreadsheetml/2009/9/main" objectType="Radio" lockText="1" noThreeD="1"/>
</file>

<file path=xl/ctrlProps/ctrlProp84.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Radio" lockText="1" noThreeD="1"/>
</file>

<file path=xl/ctrlProps/ctrlProp86.xml><?xml version="1.0" encoding="utf-8"?>
<formControlPr xmlns="http://schemas.microsoft.com/office/spreadsheetml/2009/9/main" objectType="Radio" lockText="1" noThreeD="1"/>
</file>

<file path=xl/ctrlProps/ctrlProp87.xml><?xml version="1.0" encoding="utf-8"?>
<formControlPr xmlns="http://schemas.microsoft.com/office/spreadsheetml/2009/9/main" objectType="CheckBox" fmlaLink="$AH$44" lockText="1" noThreeD="1"/>
</file>

<file path=xl/ctrlProps/ctrlProp9.xml><?xml version="1.0" encoding="utf-8"?>
<formControlPr xmlns="http://schemas.microsoft.com/office/spreadsheetml/2009/9/main" objectType="CheckBox" fmlaLink="$AI$19" lockText="1" noThreeD="1"/>
</file>

<file path=xl/drawings/drawing1.xml><?xml version="1.0" encoding="utf-8"?>
<xdr:wsDr xmlns:xdr="http://schemas.openxmlformats.org/drawingml/2006/spreadsheetDrawing" xmlns:a="http://schemas.openxmlformats.org/drawingml/2006/main">
  <xdr:twoCellAnchor>
    <xdr:from>
      <xdr:col>4</xdr:col>
      <xdr:colOff>0</xdr:colOff>
      <xdr:row>45</xdr:row>
      <xdr:rowOff>28575</xdr:rowOff>
    </xdr:from>
    <xdr:to>
      <xdr:col>5</xdr:col>
      <xdr:colOff>0</xdr:colOff>
      <xdr:row>54</xdr:row>
      <xdr:rowOff>0</xdr:rowOff>
    </xdr:to>
    <xdr:cxnSp macro="">
      <xdr:nvCxnSpPr>
        <xdr:cNvPr id="3" name="直線コネクタ 2">
          <a:extLst>
            <a:ext uri="{FF2B5EF4-FFF2-40B4-BE49-F238E27FC236}">
              <a16:creationId xmlns:a16="http://schemas.microsoft.com/office/drawing/2014/main" id="{00000000-0008-0000-0300-000003000000}"/>
            </a:ext>
          </a:extLst>
        </xdr:cNvPr>
        <xdr:cNvCxnSpPr/>
      </xdr:nvCxnSpPr>
      <xdr:spPr>
        <a:xfrm flipH="1">
          <a:off x="3724275" y="8667750"/>
          <a:ext cx="714375" cy="15906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12700</xdr:colOff>
      <xdr:row>5</xdr:row>
      <xdr:rowOff>0</xdr:rowOff>
    </xdr:from>
    <xdr:to>
      <xdr:col>3</xdr:col>
      <xdr:colOff>0</xdr:colOff>
      <xdr:row>7</xdr:row>
      <xdr:rowOff>0</xdr:rowOff>
    </xdr:to>
    <xdr:cxnSp macro="">
      <xdr:nvCxnSpPr>
        <xdr:cNvPr id="2" name="直線コネクタ 1">
          <a:extLst>
            <a:ext uri="{FF2B5EF4-FFF2-40B4-BE49-F238E27FC236}">
              <a16:creationId xmlns:a16="http://schemas.microsoft.com/office/drawing/2014/main" id="{00000000-0008-0000-0500-000002000000}"/>
            </a:ext>
          </a:extLst>
        </xdr:cNvPr>
        <xdr:cNvCxnSpPr/>
      </xdr:nvCxnSpPr>
      <xdr:spPr>
        <a:xfrm>
          <a:off x="361950" y="1454150"/>
          <a:ext cx="1631950" cy="4953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12700</xdr:colOff>
      <xdr:row>6</xdr:row>
      <xdr:rowOff>0</xdr:rowOff>
    </xdr:from>
    <xdr:to>
      <xdr:col>2</xdr:col>
      <xdr:colOff>0</xdr:colOff>
      <xdr:row>8</xdr:row>
      <xdr:rowOff>0</xdr:rowOff>
    </xdr:to>
    <xdr:cxnSp macro="">
      <xdr:nvCxnSpPr>
        <xdr:cNvPr id="2" name="直線コネクタ 1">
          <a:extLst>
            <a:ext uri="{FF2B5EF4-FFF2-40B4-BE49-F238E27FC236}">
              <a16:creationId xmlns:a16="http://schemas.microsoft.com/office/drawing/2014/main" id="{3EABA462-B021-48F1-A399-2850FC93E833}"/>
            </a:ext>
          </a:extLst>
        </xdr:cNvPr>
        <xdr:cNvCxnSpPr/>
      </xdr:nvCxnSpPr>
      <xdr:spPr>
        <a:xfrm>
          <a:off x="365125" y="1457325"/>
          <a:ext cx="1292225" cy="6477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285750</xdr:colOff>
      <xdr:row>7</xdr:row>
      <xdr:rowOff>1028700</xdr:rowOff>
    </xdr:from>
    <xdr:to>
      <xdr:col>11</xdr:col>
      <xdr:colOff>609600</xdr:colOff>
      <xdr:row>8</xdr:row>
      <xdr:rowOff>190500</xdr:rowOff>
    </xdr:to>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rot="5400000">
          <a:off x="3964305" y="4010025"/>
          <a:ext cx="190500" cy="647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mn-ea"/>
              <a:ea typeface="+mn-ea"/>
            </a:rPr>
            <a:t>(ha)</a:t>
          </a:r>
          <a:endParaRPr kumimoji="1" lang="ja-JP" altLang="en-US" sz="2000">
            <a:latin typeface="+mn-ea"/>
            <a:ea typeface="+mn-ea"/>
          </a:endParaRPr>
        </a:p>
      </xdr:txBody>
    </xdr:sp>
    <xdr:clientData/>
  </xdr:twoCellAnchor>
  <xdr:twoCellAnchor>
    <xdr:from>
      <xdr:col>12</xdr:col>
      <xdr:colOff>38098</xdr:colOff>
      <xdr:row>7</xdr:row>
      <xdr:rowOff>485780</xdr:rowOff>
    </xdr:from>
    <xdr:to>
      <xdr:col>12</xdr:col>
      <xdr:colOff>238124</xdr:colOff>
      <xdr:row>8</xdr:row>
      <xdr:rowOff>238125</xdr:rowOff>
    </xdr:to>
    <xdr:sp macro="" textlink="">
      <xdr:nvSpPr>
        <xdr:cNvPr id="3" name="テキスト ボックス 2">
          <a:extLst>
            <a:ext uri="{FF2B5EF4-FFF2-40B4-BE49-F238E27FC236}">
              <a16:creationId xmlns:a16="http://schemas.microsoft.com/office/drawing/2014/main" id="{00000000-0008-0000-0700-000003000000}"/>
            </a:ext>
          </a:extLst>
        </xdr:cNvPr>
        <xdr:cNvSpPr txBox="1"/>
      </xdr:nvSpPr>
      <xdr:spPr>
        <a:xfrm rot="5400000">
          <a:off x="3911918" y="3767140"/>
          <a:ext cx="636265" cy="200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ＭＳ ゴシック" panose="020B0609070205080204" pitchFamily="49" charset="-128"/>
              <a:ea typeface="ＭＳ ゴシック" panose="020B0609070205080204" pitchFamily="49" charset="-128"/>
            </a:rPr>
            <a:t>(</a:t>
          </a:r>
          <a:r>
            <a:rPr kumimoji="1" lang="en-US" altLang="ja-JP" sz="1000" b="0">
              <a:latin typeface="ＭＳ ゴシック" panose="020B0609070205080204" pitchFamily="49" charset="-128"/>
              <a:ea typeface="ＭＳ ゴシック" panose="020B0609070205080204" pitchFamily="49" charset="-128"/>
            </a:rPr>
            <a:t>ha</a:t>
          </a:r>
          <a:r>
            <a:rPr kumimoji="1" lang="en-US" altLang="ja-JP" sz="1000">
              <a:latin typeface="ＭＳ ゴシック" panose="020B0609070205080204" pitchFamily="49" charset="-128"/>
              <a:ea typeface="ＭＳ ゴシック" panose="020B0609070205080204" pitchFamily="49" charset="-128"/>
            </a:rPr>
            <a:t>)</a:t>
          </a:r>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twoCellAnchor>
    <xdr:from>
      <xdr:col>6</xdr:col>
      <xdr:colOff>304800</xdr:colOff>
      <xdr:row>6</xdr:row>
      <xdr:rowOff>3162300</xdr:rowOff>
    </xdr:from>
    <xdr:to>
      <xdr:col>6</xdr:col>
      <xdr:colOff>628650</xdr:colOff>
      <xdr:row>7</xdr:row>
      <xdr:rowOff>438150</xdr:rowOff>
    </xdr:to>
    <xdr:sp macro="" textlink="">
      <xdr:nvSpPr>
        <xdr:cNvPr id="4" name="テキスト ボックス 3">
          <a:extLst>
            <a:ext uri="{FF2B5EF4-FFF2-40B4-BE49-F238E27FC236}">
              <a16:creationId xmlns:a16="http://schemas.microsoft.com/office/drawing/2014/main" id="{00000000-0008-0000-0700-000004000000}"/>
            </a:ext>
          </a:extLst>
        </xdr:cNvPr>
        <xdr:cNvSpPr txBox="1"/>
      </xdr:nvSpPr>
      <xdr:spPr>
        <a:xfrm rot="5400000">
          <a:off x="2095500" y="3261360"/>
          <a:ext cx="438150" cy="419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mn-ea"/>
              <a:ea typeface="+mn-ea"/>
            </a:rPr>
            <a:t>(ha)</a:t>
          </a:r>
          <a:endParaRPr kumimoji="1" lang="ja-JP" altLang="en-US" sz="2000">
            <a:latin typeface="+mn-ea"/>
            <a:ea typeface="+mn-ea"/>
          </a:endParaRPr>
        </a:p>
      </xdr:txBody>
    </xdr:sp>
    <xdr:clientData/>
  </xdr:twoCellAnchor>
  <xdr:twoCellAnchor>
    <xdr:from>
      <xdr:col>11</xdr:col>
      <xdr:colOff>114300</xdr:colOff>
      <xdr:row>7</xdr:row>
      <xdr:rowOff>514356</xdr:rowOff>
    </xdr:from>
    <xdr:to>
      <xdr:col>11</xdr:col>
      <xdr:colOff>295275</xdr:colOff>
      <xdr:row>8</xdr:row>
      <xdr:rowOff>200033</xdr:rowOff>
    </xdr:to>
    <xdr:sp macro="" textlink="">
      <xdr:nvSpPr>
        <xdr:cNvPr id="5" name="テキスト ボックス 4">
          <a:extLst>
            <a:ext uri="{FF2B5EF4-FFF2-40B4-BE49-F238E27FC236}">
              <a16:creationId xmlns:a16="http://schemas.microsoft.com/office/drawing/2014/main" id="{00000000-0008-0000-0700-000005000000}"/>
            </a:ext>
          </a:extLst>
        </xdr:cNvPr>
        <xdr:cNvSpPr txBox="1"/>
      </xdr:nvSpPr>
      <xdr:spPr>
        <a:xfrm rot="5400000">
          <a:off x="3661409" y="3771907"/>
          <a:ext cx="569597"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ＭＳ ゴシック" panose="020B0609070205080204" pitchFamily="49" charset="-128"/>
              <a:ea typeface="ＭＳ ゴシック" panose="020B0609070205080204" pitchFamily="49" charset="-128"/>
            </a:rPr>
            <a:t>(</a:t>
          </a:r>
          <a:r>
            <a:rPr kumimoji="1" lang="en-US" altLang="ja-JP" sz="1000" b="0">
              <a:latin typeface="ＭＳ ゴシック" panose="020B0609070205080204" pitchFamily="49" charset="-128"/>
              <a:ea typeface="ＭＳ ゴシック" panose="020B0609070205080204" pitchFamily="49" charset="-128"/>
            </a:rPr>
            <a:t>ha</a:t>
          </a:r>
          <a:r>
            <a:rPr kumimoji="1" lang="en-US" altLang="ja-JP" sz="1000">
              <a:latin typeface="ＭＳ ゴシック" panose="020B0609070205080204" pitchFamily="49" charset="-128"/>
              <a:ea typeface="ＭＳ ゴシック" panose="020B0609070205080204" pitchFamily="49" charset="-128"/>
            </a:rPr>
            <a:t>)</a:t>
          </a:r>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twoCellAnchor>
    <xdr:from>
      <xdr:col>6</xdr:col>
      <xdr:colOff>85724</xdr:colOff>
      <xdr:row>7</xdr:row>
      <xdr:rowOff>19053</xdr:rowOff>
    </xdr:from>
    <xdr:to>
      <xdr:col>6</xdr:col>
      <xdr:colOff>295274</xdr:colOff>
      <xdr:row>7</xdr:row>
      <xdr:rowOff>542926</xdr:rowOff>
    </xdr:to>
    <xdr:sp macro="" textlink="">
      <xdr:nvSpPr>
        <xdr:cNvPr id="6" name="テキスト ボックス 5">
          <a:extLst>
            <a:ext uri="{FF2B5EF4-FFF2-40B4-BE49-F238E27FC236}">
              <a16:creationId xmlns:a16="http://schemas.microsoft.com/office/drawing/2014/main" id="{00000000-0008-0000-0700-000006000000}"/>
            </a:ext>
          </a:extLst>
        </xdr:cNvPr>
        <xdr:cNvSpPr txBox="1"/>
      </xdr:nvSpPr>
      <xdr:spPr>
        <a:xfrm rot="5400000">
          <a:off x="1917382" y="3239455"/>
          <a:ext cx="523873" cy="20955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(ha)</a:t>
          </a:r>
          <a:endPar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7</xdr:col>
      <xdr:colOff>114300</xdr:colOff>
      <xdr:row>7</xdr:row>
      <xdr:rowOff>200028</xdr:rowOff>
    </xdr:from>
    <xdr:to>
      <xdr:col>7</xdr:col>
      <xdr:colOff>295275</xdr:colOff>
      <xdr:row>7</xdr:row>
      <xdr:rowOff>657230</xdr:rowOff>
    </xdr:to>
    <xdr:sp macro="" textlink="">
      <xdr:nvSpPr>
        <xdr:cNvPr id="7" name="テキスト ボックス 6">
          <a:extLst>
            <a:ext uri="{FF2B5EF4-FFF2-40B4-BE49-F238E27FC236}">
              <a16:creationId xmlns:a16="http://schemas.microsoft.com/office/drawing/2014/main" id="{00000000-0008-0000-0700-000007000000}"/>
            </a:ext>
          </a:extLst>
        </xdr:cNvPr>
        <xdr:cNvSpPr txBox="1"/>
      </xdr:nvSpPr>
      <xdr:spPr>
        <a:xfrm rot="5400000">
          <a:off x="2315527" y="3401381"/>
          <a:ext cx="457202" cy="18097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(ha)</a:t>
          </a:r>
          <a:endPar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123824</xdr:colOff>
      <xdr:row>7</xdr:row>
      <xdr:rowOff>85727</xdr:rowOff>
    </xdr:from>
    <xdr:to>
      <xdr:col>8</xdr:col>
      <xdr:colOff>304799</xdr:colOff>
      <xdr:row>7</xdr:row>
      <xdr:rowOff>600075</xdr:rowOff>
    </xdr:to>
    <xdr:sp macro="" textlink="">
      <xdr:nvSpPr>
        <xdr:cNvPr id="8" name="テキスト ボックス 7">
          <a:extLst>
            <a:ext uri="{FF2B5EF4-FFF2-40B4-BE49-F238E27FC236}">
              <a16:creationId xmlns:a16="http://schemas.microsoft.com/office/drawing/2014/main" id="{00000000-0008-0000-0700-000008000000}"/>
            </a:ext>
          </a:extLst>
        </xdr:cNvPr>
        <xdr:cNvSpPr txBox="1"/>
      </xdr:nvSpPr>
      <xdr:spPr>
        <a:xfrm rot="5400000">
          <a:off x="2646998" y="3315653"/>
          <a:ext cx="514348" cy="18097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(ha)</a:t>
          </a:r>
          <a:endPar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9</xdr:col>
      <xdr:colOff>114300</xdr:colOff>
      <xdr:row>6</xdr:row>
      <xdr:rowOff>1438276</xdr:rowOff>
    </xdr:from>
    <xdr:to>
      <xdr:col>9</xdr:col>
      <xdr:colOff>295275</xdr:colOff>
      <xdr:row>7</xdr:row>
      <xdr:rowOff>371478</xdr:rowOff>
    </xdr:to>
    <xdr:sp macro="" textlink="">
      <xdr:nvSpPr>
        <xdr:cNvPr id="9" name="テキスト ボックス 8">
          <a:extLst>
            <a:ext uri="{FF2B5EF4-FFF2-40B4-BE49-F238E27FC236}">
              <a16:creationId xmlns:a16="http://schemas.microsoft.com/office/drawing/2014/main" id="{00000000-0008-0000-0700-000009000000}"/>
            </a:ext>
          </a:extLst>
        </xdr:cNvPr>
        <xdr:cNvSpPr txBox="1"/>
      </xdr:nvSpPr>
      <xdr:spPr>
        <a:xfrm rot="5400000">
          <a:off x="3050857" y="3149919"/>
          <a:ext cx="388622" cy="18097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(m)</a:t>
          </a:r>
          <a:endPar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25</xdr:col>
          <xdr:colOff>28575</xdr:colOff>
          <xdr:row>17</xdr:row>
          <xdr:rowOff>38100</xdr:rowOff>
        </xdr:from>
        <xdr:to>
          <xdr:col>26</xdr:col>
          <xdr:colOff>66675</xdr:colOff>
          <xdr:row>18</xdr:row>
          <xdr:rowOff>0</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800-000001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xdr:colOff>
          <xdr:row>18</xdr:row>
          <xdr:rowOff>66675</xdr:rowOff>
        </xdr:from>
        <xdr:to>
          <xdr:col>26</xdr:col>
          <xdr:colOff>66675</xdr:colOff>
          <xdr:row>19</xdr:row>
          <xdr:rowOff>0</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800-000002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xdr:colOff>
          <xdr:row>21</xdr:row>
          <xdr:rowOff>28575</xdr:rowOff>
        </xdr:from>
        <xdr:to>
          <xdr:col>26</xdr:col>
          <xdr:colOff>0</xdr:colOff>
          <xdr:row>21</xdr:row>
          <xdr:rowOff>238125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800-000003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xdr:colOff>
          <xdr:row>22</xdr:row>
          <xdr:rowOff>38100</xdr:rowOff>
        </xdr:from>
        <xdr:to>
          <xdr:col>26</xdr:col>
          <xdr:colOff>38100</xdr:colOff>
          <xdr:row>23</xdr:row>
          <xdr:rowOff>0</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800-000004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xdr:colOff>
          <xdr:row>25</xdr:row>
          <xdr:rowOff>38100</xdr:rowOff>
        </xdr:from>
        <xdr:to>
          <xdr:col>26</xdr:col>
          <xdr:colOff>28575</xdr:colOff>
          <xdr:row>26</xdr:row>
          <xdr:rowOff>0</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800-000005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xdr:colOff>
          <xdr:row>26</xdr:row>
          <xdr:rowOff>28575</xdr:rowOff>
        </xdr:from>
        <xdr:to>
          <xdr:col>26</xdr:col>
          <xdr:colOff>0</xdr:colOff>
          <xdr:row>27</xdr:row>
          <xdr:rowOff>0</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800-000006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xdr:colOff>
          <xdr:row>27</xdr:row>
          <xdr:rowOff>47625</xdr:rowOff>
        </xdr:from>
        <xdr:to>
          <xdr:col>26</xdr:col>
          <xdr:colOff>28575</xdr:colOff>
          <xdr:row>28</xdr:row>
          <xdr:rowOff>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800-000007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xdr:colOff>
          <xdr:row>28</xdr:row>
          <xdr:rowOff>47625</xdr:rowOff>
        </xdr:from>
        <xdr:to>
          <xdr:col>26</xdr:col>
          <xdr:colOff>9525</xdr:colOff>
          <xdr:row>29</xdr:row>
          <xdr:rowOff>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800-000008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xdr:colOff>
          <xdr:row>29</xdr:row>
          <xdr:rowOff>38100</xdr:rowOff>
        </xdr:from>
        <xdr:to>
          <xdr:col>26</xdr:col>
          <xdr:colOff>28575</xdr:colOff>
          <xdr:row>29</xdr:row>
          <xdr:rowOff>266700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800-000009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xdr:colOff>
          <xdr:row>30</xdr:row>
          <xdr:rowOff>38100</xdr:rowOff>
        </xdr:from>
        <xdr:to>
          <xdr:col>26</xdr:col>
          <xdr:colOff>38100</xdr:colOff>
          <xdr:row>31</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800-00000A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xdr:colOff>
          <xdr:row>31</xdr:row>
          <xdr:rowOff>47625</xdr:rowOff>
        </xdr:from>
        <xdr:to>
          <xdr:col>26</xdr:col>
          <xdr:colOff>0</xdr:colOff>
          <xdr:row>32</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800-00000B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xdr:colOff>
          <xdr:row>32</xdr:row>
          <xdr:rowOff>47625</xdr:rowOff>
        </xdr:from>
        <xdr:to>
          <xdr:col>26</xdr:col>
          <xdr:colOff>9525</xdr:colOff>
          <xdr:row>33</xdr:row>
          <xdr:rowOff>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800-00000C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xdr:colOff>
          <xdr:row>33</xdr:row>
          <xdr:rowOff>38100</xdr:rowOff>
        </xdr:from>
        <xdr:to>
          <xdr:col>26</xdr:col>
          <xdr:colOff>28575</xdr:colOff>
          <xdr:row>34</xdr:row>
          <xdr:rowOff>0</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800-00000D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xdr:colOff>
          <xdr:row>35</xdr:row>
          <xdr:rowOff>47625</xdr:rowOff>
        </xdr:from>
        <xdr:to>
          <xdr:col>26</xdr:col>
          <xdr:colOff>28575</xdr:colOff>
          <xdr:row>36</xdr:row>
          <xdr:rowOff>0</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800-00000E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xdr:colOff>
          <xdr:row>36</xdr:row>
          <xdr:rowOff>28575</xdr:rowOff>
        </xdr:from>
        <xdr:to>
          <xdr:col>26</xdr:col>
          <xdr:colOff>28575</xdr:colOff>
          <xdr:row>37</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800-00000F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xdr:colOff>
          <xdr:row>37</xdr:row>
          <xdr:rowOff>38100</xdr:rowOff>
        </xdr:from>
        <xdr:to>
          <xdr:col>26</xdr:col>
          <xdr:colOff>28575</xdr:colOff>
          <xdr:row>38</xdr:row>
          <xdr:rowOff>0</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800-000010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xdr:colOff>
          <xdr:row>40</xdr:row>
          <xdr:rowOff>47625</xdr:rowOff>
        </xdr:from>
        <xdr:to>
          <xdr:col>26</xdr:col>
          <xdr:colOff>0</xdr:colOff>
          <xdr:row>41</xdr:row>
          <xdr:rowOff>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800-000011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xdr:colOff>
          <xdr:row>41</xdr:row>
          <xdr:rowOff>38100</xdr:rowOff>
        </xdr:from>
        <xdr:to>
          <xdr:col>26</xdr:col>
          <xdr:colOff>0</xdr:colOff>
          <xdr:row>41</xdr:row>
          <xdr:rowOff>238125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800-000012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xdr:colOff>
          <xdr:row>20</xdr:row>
          <xdr:rowOff>38100</xdr:rowOff>
        </xdr:from>
        <xdr:to>
          <xdr:col>26</xdr:col>
          <xdr:colOff>38100</xdr:colOff>
          <xdr:row>20</xdr:row>
          <xdr:rowOff>238125</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800-000013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xdr:colOff>
          <xdr:row>19</xdr:row>
          <xdr:rowOff>66675</xdr:rowOff>
        </xdr:from>
        <xdr:to>
          <xdr:col>26</xdr:col>
          <xdr:colOff>38100</xdr:colOff>
          <xdr:row>20</xdr:row>
          <xdr:rowOff>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800-000014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xdr:colOff>
          <xdr:row>23</xdr:row>
          <xdr:rowOff>47625</xdr:rowOff>
        </xdr:from>
        <xdr:to>
          <xdr:col>26</xdr:col>
          <xdr:colOff>28575</xdr:colOff>
          <xdr:row>24</xdr:row>
          <xdr:rowOff>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800-000015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xdr:colOff>
          <xdr:row>24</xdr:row>
          <xdr:rowOff>47625</xdr:rowOff>
        </xdr:from>
        <xdr:to>
          <xdr:col>26</xdr:col>
          <xdr:colOff>66675</xdr:colOff>
          <xdr:row>25</xdr:row>
          <xdr:rowOff>0</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800-000016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xdr:colOff>
          <xdr:row>38</xdr:row>
          <xdr:rowOff>66675</xdr:rowOff>
        </xdr:from>
        <xdr:to>
          <xdr:col>26</xdr:col>
          <xdr:colOff>0</xdr:colOff>
          <xdr:row>39</xdr:row>
          <xdr:rowOff>0</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800-000017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xdr:colOff>
          <xdr:row>39</xdr:row>
          <xdr:rowOff>28575</xdr:rowOff>
        </xdr:from>
        <xdr:to>
          <xdr:col>26</xdr:col>
          <xdr:colOff>9525</xdr:colOff>
          <xdr:row>40</xdr:row>
          <xdr:rowOff>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800-000018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xdr:colOff>
          <xdr:row>34</xdr:row>
          <xdr:rowOff>47625</xdr:rowOff>
        </xdr:from>
        <xdr:to>
          <xdr:col>26</xdr:col>
          <xdr:colOff>0</xdr:colOff>
          <xdr:row>35</xdr:row>
          <xdr:rowOff>0</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800-000019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6</xdr:row>
          <xdr:rowOff>28575</xdr:rowOff>
        </xdr:from>
        <xdr:to>
          <xdr:col>9</xdr:col>
          <xdr:colOff>66675</xdr:colOff>
          <xdr:row>6</xdr:row>
          <xdr:rowOff>219075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800-00001A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6</xdr:row>
          <xdr:rowOff>28575</xdr:rowOff>
        </xdr:from>
        <xdr:to>
          <xdr:col>19</xdr:col>
          <xdr:colOff>66675</xdr:colOff>
          <xdr:row>6</xdr:row>
          <xdr:rowOff>238125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800-00001B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6</xdr:row>
          <xdr:rowOff>28575</xdr:rowOff>
        </xdr:from>
        <xdr:to>
          <xdr:col>14</xdr:col>
          <xdr:colOff>66675</xdr:colOff>
          <xdr:row>6</xdr:row>
          <xdr:rowOff>219075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800-00001C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6</xdr:row>
          <xdr:rowOff>0</xdr:rowOff>
        </xdr:from>
        <xdr:to>
          <xdr:col>22</xdr:col>
          <xdr:colOff>66675</xdr:colOff>
          <xdr:row>7</xdr:row>
          <xdr:rowOff>0</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800-00001D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7</xdr:row>
          <xdr:rowOff>28575</xdr:rowOff>
        </xdr:from>
        <xdr:to>
          <xdr:col>9</xdr:col>
          <xdr:colOff>66675</xdr:colOff>
          <xdr:row>7</xdr:row>
          <xdr:rowOff>238125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800-00001E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7</xdr:row>
          <xdr:rowOff>28575</xdr:rowOff>
        </xdr:from>
        <xdr:to>
          <xdr:col>20</xdr:col>
          <xdr:colOff>28575</xdr:colOff>
          <xdr:row>7</xdr:row>
          <xdr:rowOff>238125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800-00001F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17</xdr:row>
          <xdr:rowOff>47625</xdr:rowOff>
        </xdr:from>
        <xdr:to>
          <xdr:col>27</xdr:col>
          <xdr:colOff>0</xdr:colOff>
          <xdr:row>18</xdr:row>
          <xdr:rowOff>0</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800-000020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18</xdr:row>
          <xdr:rowOff>47625</xdr:rowOff>
        </xdr:from>
        <xdr:to>
          <xdr:col>27</xdr:col>
          <xdr:colOff>0</xdr:colOff>
          <xdr:row>19</xdr:row>
          <xdr:rowOff>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800-000021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19</xdr:row>
          <xdr:rowOff>47625</xdr:rowOff>
        </xdr:from>
        <xdr:to>
          <xdr:col>27</xdr:col>
          <xdr:colOff>0</xdr:colOff>
          <xdr:row>20</xdr:row>
          <xdr:rowOff>0</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800-000022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20</xdr:row>
          <xdr:rowOff>47625</xdr:rowOff>
        </xdr:from>
        <xdr:to>
          <xdr:col>27</xdr:col>
          <xdr:colOff>0</xdr:colOff>
          <xdr:row>21</xdr:row>
          <xdr:rowOff>0</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800-000023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21</xdr:row>
          <xdr:rowOff>47625</xdr:rowOff>
        </xdr:from>
        <xdr:to>
          <xdr:col>27</xdr:col>
          <xdr:colOff>0</xdr:colOff>
          <xdr:row>22</xdr:row>
          <xdr:rowOff>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800-000024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22</xdr:row>
          <xdr:rowOff>47625</xdr:rowOff>
        </xdr:from>
        <xdr:to>
          <xdr:col>27</xdr:col>
          <xdr:colOff>0</xdr:colOff>
          <xdr:row>23</xdr:row>
          <xdr:rowOff>0</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800-000025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23</xdr:row>
          <xdr:rowOff>47625</xdr:rowOff>
        </xdr:from>
        <xdr:to>
          <xdr:col>27</xdr:col>
          <xdr:colOff>0</xdr:colOff>
          <xdr:row>24</xdr:row>
          <xdr:rowOff>0</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800-000026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24</xdr:row>
          <xdr:rowOff>47625</xdr:rowOff>
        </xdr:from>
        <xdr:to>
          <xdr:col>27</xdr:col>
          <xdr:colOff>0</xdr:colOff>
          <xdr:row>25</xdr:row>
          <xdr:rowOff>0</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800-000027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25</xdr:row>
          <xdr:rowOff>47625</xdr:rowOff>
        </xdr:from>
        <xdr:to>
          <xdr:col>27</xdr:col>
          <xdr:colOff>0</xdr:colOff>
          <xdr:row>26</xdr:row>
          <xdr:rowOff>0</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800-000028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26</xdr:row>
          <xdr:rowOff>47625</xdr:rowOff>
        </xdr:from>
        <xdr:to>
          <xdr:col>27</xdr:col>
          <xdr:colOff>0</xdr:colOff>
          <xdr:row>27</xdr:row>
          <xdr:rowOff>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800-000029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27</xdr:row>
          <xdr:rowOff>47625</xdr:rowOff>
        </xdr:from>
        <xdr:to>
          <xdr:col>27</xdr:col>
          <xdr:colOff>0</xdr:colOff>
          <xdr:row>28</xdr:row>
          <xdr:rowOff>0</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800-00002A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28</xdr:row>
          <xdr:rowOff>47625</xdr:rowOff>
        </xdr:from>
        <xdr:to>
          <xdr:col>27</xdr:col>
          <xdr:colOff>0</xdr:colOff>
          <xdr:row>29</xdr:row>
          <xdr:rowOff>0</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800-00002B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29</xdr:row>
          <xdr:rowOff>47625</xdr:rowOff>
        </xdr:from>
        <xdr:to>
          <xdr:col>27</xdr:col>
          <xdr:colOff>0</xdr:colOff>
          <xdr:row>29</xdr:row>
          <xdr:rowOff>266700</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800-00002C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30</xdr:row>
          <xdr:rowOff>47625</xdr:rowOff>
        </xdr:from>
        <xdr:to>
          <xdr:col>27</xdr:col>
          <xdr:colOff>0</xdr:colOff>
          <xdr:row>31</xdr:row>
          <xdr:rowOff>0</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800-00002D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31</xdr:row>
          <xdr:rowOff>47625</xdr:rowOff>
        </xdr:from>
        <xdr:to>
          <xdr:col>27</xdr:col>
          <xdr:colOff>0</xdr:colOff>
          <xdr:row>32</xdr:row>
          <xdr:rowOff>0</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800-00002E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32</xdr:row>
          <xdr:rowOff>47625</xdr:rowOff>
        </xdr:from>
        <xdr:to>
          <xdr:col>27</xdr:col>
          <xdr:colOff>0</xdr:colOff>
          <xdr:row>33</xdr:row>
          <xdr:rowOff>0</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800-00002F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33</xdr:row>
          <xdr:rowOff>47625</xdr:rowOff>
        </xdr:from>
        <xdr:to>
          <xdr:col>27</xdr:col>
          <xdr:colOff>0</xdr:colOff>
          <xdr:row>34</xdr:row>
          <xdr:rowOff>0</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800-000030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34</xdr:row>
          <xdr:rowOff>47625</xdr:rowOff>
        </xdr:from>
        <xdr:to>
          <xdr:col>27</xdr:col>
          <xdr:colOff>0</xdr:colOff>
          <xdr:row>35</xdr:row>
          <xdr:rowOff>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800-000031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35</xdr:row>
          <xdr:rowOff>47625</xdr:rowOff>
        </xdr:from>
        <xdr:to>
          <xdr:col>27</xdr:col>
          <xdr:colOff>0</xdr:colOff>
          <xdr:row>36</xdr:row>
          <xdr:rowOff>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800-000032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36</xdr:row>
          <xdr:rowOff>47625</xdr:rowOff>
        </xdr:from>
        <xdr:to>
          <xdr:col>27</xdr:col>
          <xdr:colOff>0</xdr:colOff>
          <xdr:row>37</xdr:row>
          <xdr:rowOff>0</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800-000033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37</xdr:row>
          <xdr:rowOff>47625</xdr:rowOff>
        </xdr:from>
        <xdr:to>
          <xdr:col>27</xdr:col>
          <xdr:colOff>0</xdr:colOff>
          <xdr:row>38</xdr:row>
          <xdr:rowOff>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800-000034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38</xdr:row>
          <xdr:rowOff>47625</xdr:rowOff>
        </xdr:from>
        <xdr:to>
          <xdr:col>27</xdr:col>
          <xdr:colOff>0</xdr:colOff>
          <xdr:row>39</xdr:row>
          <xdr:rowOff>0</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800-000035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39</xdr:row>
          <xdr:rowOff>47625</xdr:rowOff>
        </xdr:from>
        <xdr:to>
          <xdr:col>27</xdr:col>
          <xdr:colOff>0</xdr:colOff>
          <xdr:row>40</xdr:row>
          <xdr:rowOff>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800-000036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40</xdr:row>
          <xdr:rowOff>47625</xdr:rowOff>
        </xdr:from>
        <xdr:to>
          <xdr:col>27</xdr:col>
          <xdr:colOff>0</xdr:colOff>
          <xdr:row>41</xdr:row>
          <xdr:rowOff>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800-000037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41</xdr:row>
          <xdr:rowOff>47625</xdr:rowOff>
        </xdr:from>
        <xdr:to>
          <xdr:col>27</xdr:col>
          <xdr:colOff>0</xdr:colOff>
          <xdr:row>42</xdr:row>
          <xdr:rowOff>0</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800-000038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17</xdr:row>
          <xdr:rowOff>47625</xdr:rowOff>
        </xdr:from>
        <xdr:to>
          <xdr:col>28</xdr:col>
          <xdr:colOff>0</xdr:colOff>
          <xdr:row>18</xdr:row>
          <xdr:rowOff>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800-000039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18</xdr:row>
          <xdr:rowOff>47625</xdr:rowOff>
        </xdr:from>
        <xdr:to>
          <xdr:col>28</xdr:col>
          <xdr:colOff>0</xdr:colOff>
          <xdr:row>19</xdr:row>
          <xdr:rowOff>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800-00003A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19</xdr:row>
          <xdr:rowOff>47625</xdr:rowOff>
        </xdr:from>
        <xdr:to>
          <xdr:col>28</xdr:col>
          <xdr:colOff>0</xdr:colOff>
          <xdr:row>20</xdr:row>
          <xdr:rowOff>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800-00003B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20</xdr:row>
          <xdr:rowOff>47625</xdr:rowOff>
        </xdr:from>
        <xdr:to>
          <xdr:col>28</xdr:col>
          <xdr:colOff>0</xdr:colOff>
          <xdr:row>21</xdr:row>
          <xdr:rowOff>0</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800-00003C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21</xdr:row>
          <xdr:rowOff>47625</xdr:rowOff>
        </xdr:from>
        <xdr:to>
          <xdr:col>28</xdr:col>
          <xdr:colOff>0</xdr:colOff>
          <xdr:row>22</xdr:row>
          <xdr:rowOff>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800-00003D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22</xdr:row>
          <xdr:rowOff>47625</xdr:rowOff>
        </xdr:from>
        <xdr:to>
          <xdr:col>28</xdr:col>
          <xdr:colOff>0</xdr:colOff>
          <xdr:row>23</xdr:row>
          <xdr:rowOff>0</xdr:rowOff>
        </xdr:to>
        <xdr:sp macro="" textlink="">
          <xdr:nvSpPr>
            <xdr:cNvPr id="35902" name="Check Box 62" hidden="1">
              <a:extLst>
                <a:ext uri="{63B3BB69-23CF-44E3-9099-C40C66FF867C}">
                  <a14:compatExt spid="_x0000_s35902"/>
                </a:ext>
                <a:ext uri="{FF2B5EF4-FFF2-40B4-BE49-F238E27FC236}">
                  <a16:creationId xmlns:a16="http://schemas.microsoft.com/office/drawing/2014/main" id="{00000000-0008-0000-0800-00003E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23</xdr:row>
          <xdr:rowOff>47625</xdr:rowOff>
        </xdr:from>
        <xdr:to>
          <xdr:col>28</xdr:col>
          <xdr:colOff>0</xdr:colOff>
          <xdr:row>24</xdr:row>
          <xdr:rowOff>0</xdr:rowOff>
        </xdr:to>
        <xdr:sp macro="" textlink="">
          <xdr:nvSpPr>
            <xdr:cNvPr id="35903" name="Check Box 63" hidden="1">
              <a:extLst>
                <a:ext uri="{63B3BB69-23CF-44E3-9099-C40C66FF867C}">
                  <a14:compatExt spid="_x0000_s35903"/>
                </a:ext>
                <a:ext uri="{FF2B5EF4-FFF2-40B4-BE49-F238E27FC236}">
                  <a16:creationId xmlns:a16="http://schemas.microsoft.com/office/drawing/2014/main" id="{00000000-0008-0000-0800-00003F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24</xdr:row>
          <xdr:rowOff>47625</xdr:rowOff>
        </xdr:from>
        <xdr:to>
          <xdr:col>28</xdr:col>
          <xdr:colOff>0</xdr:colOff>
          <xdr:row>25</xdr:row>
          <xdr:rowOff>0</xdr:rowOff>
        </xdr:to>
        <xdr:sp macro="" textlink="">
          <xdr:nvSpPr>
            <xdr:cNvPr id="35904" name="Check Box 64" hidden="1">
              <a:extLst>
                <a:ext uri="{63B3BB69-23CF-44E3-9099-C40C66FF867C}">
                  <a14:compatExt spid="_x0000_s35904"/>
                </a:ext>
                <a:ext uri="{FF2B5EF4-FFF2-40B4-BE49-F238E27FC236}">
                  <a16:creationId xmlns:a16="http://schemas.microsoft.com/office/drawing/2014/main" id="{00000000-0008-0000-0800-000040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25</xdr:row>
          <xdr:rowOff>47625</xdr:rowOff>
        </xdr:from>
        <xdr:to>
          <xdr:col>28</xdr:col>
          <xdr:colOff>0</xdr:colOff>
          <xdr:row>26</xdr:row>
          <xdr:rowOff>0</xdr:rowOff>
        </xdr:to>
        <xdr:sp macro="" textlink="">
          <xdr:nvSpPr>
            <xdr:cNvPr id="35905" name="Check Box 65" hidden="1">
              <a:extLst>
                <a:ext uri="{63B3BB69-23CF-44E3-9099-C40C66FF867C}">
                  <a14:compatExt spid="_x0000_s35905"/>
                </a:ext>
                <a:ext uri="{FF2B5EF4-FFF2-40B4-BE49-F238E27FC236}">
                  <a16:creationId xmlns:a16="http://schemas.microsoft.com/office/drawing/2014/main" id="{00000000-0008-0000-0800-000041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47625</xdr:rowOff>
        </xdr:from>
        <xdr:to>
          <xdr:col>28</xdr:col>
          <xdr:colOff>0</xdr:colOff>
          <xdr:row>27</xdr:row>
          <xdr:rowOff>0</xdr:rowOff>
        </xdr:to>
        <xdr:sp macro="" textlink="">
          <xdr:nvSpPr>
            <xdr:cNvPr id="35906" name="Check Box 66" hidden="1">
              <a:extLst>
                <a:ext uri="{63B3BB69-23CF-44E3-9099-C40C66FF867C}">
                  <a14:compatExt spid="_x0000_s35906"/>
                </a:ext>
                <a:ext uri="{FF2B5EF4-FFF2-40B4-BE49-F238E27FC236}">
                  <a16:creationId xmlns:a16="http://schemas.microsoft.com/office/drawing/2014/main" id="{00000000-0008-0000-0800-000042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27</xdr:row>
          <xdr:rowOff>47625</xdr:rowOff>
        </xdr:from>
        <xdr:to>
          <xdr:col>28</xdr:col>
          <xdr:colOff>0</xdr:colOff>
          <xdr:row>28</xdr:row>
          <xdr:rowOff>0</xdr:rowOff>
        </xdr:to>
        <xdr:sp macro="" textlink="">
          <xdr:nvSpPr>
            <xdr:cNvPr id="35907" name="Check Box 67" hidden="1">
              <a:extLst>
                <a:ext uri="{63B3BB69-23CF-44E3-9099-C40C66FF867C}">
                  <a14:compatExt spid="_x0000_s35907"/>
                </a:ext>
                <a:ext uri="{FF2B5EF4-FFF2-40B4-BE49-F238E27FC236}">
                  <a16:creationId xmlns:a16="http://schemas.microsoft.com/office/drawing/2014/main" id="{00000000-0008-0000-0800-000043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28</xdr:row>
          <xdr:rowOff>47625</xdr:rowOff>
        </xdr:from>
        <xdr:to>
          <xdr:col>28</xdr:col>
          <xdr:colOff>0</xdr:colOff>
          <xdr:row>29</xdr:row>
          <xdr:rowOff>0</xdr:rowOff>
        </xdr:to>
        <xdr:sp macro="" textlink="">
          <xdr:nvSpPr>
            <xdr:cNvPr id="35908" name="Check Box 68" hidden="1">
              <a:extLst>
                <a:ext uri="{63B3BB69-23CF-44E3-9099-C40C66FF867C}">
                  <a14:compatExt spid="_x0000_s35908"/>
                </a:ext>
                <a:ext uri="{FF2B5EF4-FFF2-40B4-BE49-F238E27FC236}">
                  <a16:creationId xmlns:a16="http://schemas.microsoft.com/office/drawing/2014/main" id="{00000000-0008-0000-0800-000044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29</xdr:row>
          <xdr:rowOff>47625</xdr:rowOff>
        </xdr:from>
        <xdr:to>
          <xdr:col>28</xdr:col>
          <xdr:colOff>0</xdr:colOff>
          <xdr:row>29</xdr:row>
          <xdr:rowOff>266700</xdr:rowOff>
        </xdr:to>
        <xdr:sp macro="" textlink="">
          <xdr:nvSpPr>
            <xdr:cNvPr id="35909" name="Check Box 69" hidden="1">
              <a:extLst>
                <a:ext uri="{63B3BB69-23CF-44E3-9099-C40C66FF867C}">
                  <a14:compatExt spid="_x0000_s35909"/>
                </a:ext>
                <a:ext uri="{FF2B5EF4-FFF2-40B4-BE49-F238E27FC236}">
                  <a16:creationId xmlns:a16="http://schemas.microsoft.com/office/drawing/2014/main" id="{00000000-0008-0000-0800-000045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47625</xdr:rowOff>
        </xdr:from>
        <xdr:to>
          <xdr:col>28</xdr:col>
          <xdr:colOff>0</xdr:colOff>
          <xdr:row>31</xdr:row>
          <xdr:rowOff>0</xdr:rowOff>
        </xdr:to>
        <xdr:sp macro="" textlink="">
          <xdr:nvSpPr>
            <xdr:cNvPr id="35910" name="Check Box 70" hidden="1">
              <a:extLst>
                <a:ext uri="{63B3BB69-23CF-44E3-9099-C40C66FF867C}">
                  <a14:compatExt spid="_x0000_s35910"/>
                </a:ext>
                <a:ext uri="{FF2B5EF4-FFF2-40B4-BE49-F238E27FC236}">
                  <a16:creationId xmlns:a16="http://schemas.microsoft.com/office/drawing/2014/main" id="{00000000-0008-0000-0800-000046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31</xdr:row>
          <xdr:rowOff>47625</xdr:rowOff>
        </xdr:from>
        <xdr:to>
          <xdr:col>28</xdr:col>
          <xdr:colOff>0</xdr:colOff>
          <xdr:row>32</xdr:row>
          <xdr:rowOff>0</xdr:rowOff>
        </xdr:to>
        <xdr:sp macro="" textlink="">
          <xdr:nvSpPr>
            <xdr:cNvPr id="35911" name="Check Box 71" hidden="1">
              <a:extLst>
                <a:ext uri="{63B3BB69-23CF-44E3-9099-C40C66FF867C}">
                  <a14:compatExt spid="_x0000_s35911"/>
                </a:ext>
                <a:ext uri="{FF2B5EF4-FFF2-40B4-BE49-F238E27FC236}">
                  <a16:creationId xmlns:a16="http://schemas.microsoft.com/office/drawing/2014/main" id="{00000000-0008-0000-0800-000047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32</xdr:row>
          <xdr:rowOff>47625</xdr:rowOff>
        </xdr:from>
        <xdr:to>
          <xdr:col>28</xdr:col>
          <xdr:colOff>0</xdr:colOff>
          <xdr:row>33</xdr:row>
          <xdr:rowOff>0</xdr:rowOff>
        </xdr:to>
        <xdr:sp macro="" textlink="">
          <xdr:nvSpPr>
            <xdr:cNvPr id="35912" name="Check Box 72" hidden="1">
              <a:extLst>
                <a:ext uri="{63B3BB69-23CF-44E3-9099-C40C66FF867C}">
                  <a14:compatExt spid="_x0000_s35912"/>
                </a:ext>
                <a:ext uri="{FF2B5EF4-FFF2-40B4-BE49-F238E27FC236}">
                  <a16:creationId xmlns:a16="http://schemas.microsoft.com/office/drawing/2014/main" id="{00000000-0008-0000-0800-000048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33</xdr:row>
          <xdr:rowOff>47625</xdr:rowOff>
        </xdr:from>
        <xdr:to>
          <xdr:col>28</xdr:col>
          <xdr:colOff>0</xdr:colOff>
          <xdr:row>34</xdr:row>
          <xdr:rowOff>0</xdr:rowOff>
        </xdr:to>
        <xdr:sp macro="" textlink="">
          <xdr:nvSpPr>
            <xdr:cNvPr id="35913" name="Check Box 73" hidden="1">
              <a:extLst>
                <a:ext uri="{63B3BB69-23CF-44E3-9099-C40C66FF867C}">
                  <a14:compatExt spid="_x0000_s35913"/>
                </a:ext>
                <a:ext uri="{FF2B5EF4-FFF2-40B4-BE49-F238E27FC236}">
                  <a16:creationId xmlns:a16="http://schemas.microsoft.com/office/drawing/2014/main" id="{00000000-0008-0000-0800-000049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34</xdr:row>
          <xdr:rowOff>47625</xdr:rowOff>
        </xdr:from>
        <xdr:to>
          <xdr:col>28</xdr:col>
          <xdr:colOff>0</xdr:colOff>
          <xdr:row>35</xdr:row>
          <xdr:rowOff>0</xdr:rowOff>
        </xdr:to>
        <xdr:sp macro="" textlink="">
          <xdr:nvSpPr>
            <xdr:cNvPr id="35914" name="Check Box 74" hidden="1">
              <a:extLst>
                <a:ext uri="{63B3BB69-23CF-44E3-9099-C40C66FF867C}">
                  <a14:compatExt spid="_x0000_s35914"/>
                </a:ext>
                <a:ext uri="{FF2B5EF4-FFF2-40B4-BE49-F238E27FC236}">
                  <a16:creationId xmlns:a16="http://schemas.microsoft.com/office/drawing/2014/main" id="{00000000-0008-0000-0800-00004A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35</xdr:row>
          <xdr:rowOff>47625</xdr:rowOff>
        </xdr:from>
        <xdr:to>
          <xdr:col>28</xdr:col>
          <xdr:colOff>0</xdr:colOff>
          <xdr:row>36</xdr:row>
          <xdr:rowOff>0</xdr:rowOff>
        </xdr:to>
        <xdr:sp macro="" textlink="">
          <xdr:nvSpPr>
            <xdr:cNvPr id="35915" name="Check Box 75" hidden="1">
              <a:extLst>
                <a:ext uri="{63B3BB69-23CF-44E3-9099-C40C66FF867C}">
                  <a14:compatExt spid="_x0000_s35915"/>
                </a:ext>
                <a:ext uri="{FF2B5EF4-FFF2-40B4-BE49-F238E27FC236}">
                  <a16:creationId xmlns:a16="http://schemas.microsoft.com/office/drawing/2014/main" id="{00000000-0008-0000-0800-00004B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36</xdr:row>
          <xdr:rowOff>47625</xdr:rowOff>
        </xdr:from>
        <xdr:to>
          <xdr:col>28</xdr:col>
          <xdr:colOff>0</xdr:colOff>
          <xdr:row>37</xdr:row>
          <xdr:rowOff>0</xdr:rowOff>
        </xdr:to>
        <xdr:sp macro="" textlink="">
          <xdr:nvSpPr>
            <xdr:cNvPr id="35916" name="Check Box 76" hidden="1">
              <a:extLst>
                <a:ext uri="{63B3BB69-23CF-44E3-9099-C40C66FF867C}">
                  <a14:compatExt spid="_x0000_s35916"/>
                </a:ext>
                <a:ext uri="{FF2B5EF4-FFF2-40B4-BE49-F238E27FC236}">
                  <a16:creationId xmlns:a16="http://schemas.microsoft.com/office/drawing/2014/main" id="{00000000-0008-0000-0800-00004C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37</xdr:row>
          <xdr:rowOff>47625</xdr:rowOff>
        </xdr:from>
        <xdr:to>
          <xdr:col>28</xdr:col>
          <xdr:colOff>0</xdr:colOff>
          <xdr:row>38</xdr:row>
          <xdr:rowOff>0</xdr:rowOff>
        </xdr:to>
        <xdr:sp macro="" textlink="">
          <xdr:nvSpPr>
            <xdr:cNvPr id="35917" name="Check Box 77" hidden="1">
              <a:extLst>
                <a:ext uri="{63B3BB69-23CF-44E3-9099-C40C66FF867C}">
                  <a14:compatExt spid="_x0000_s35917"/>
                </a:ext>
                <a:ext uri="{FF2B5EF4-FFF2-40B4-BE49-F238E27FC236}">
                  <a16:creationId xmlns:a16="http://schemas.microsoft.com/office/drawing/2014/main" id="{00000000-0008-0000-0800-00004D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38</xdr:row>
          <xdr:rowOff>47625</xdr:rowOff>
        </xdr:from>
        <xdr:to>
          <xdr:col>28</xdr:col>
          <xdr:colOff>0</xdr:colOff>
          <xdr:row>39</xdr:row>
          <xdr:rowOff>0</xdr:rowOff>
        </xdr:to>
        <xdr:sp macro="" textlink="">
          <xdr:nvSpPr>
            <xdr:cNvPr id="35918" name="Check Box 78" hidden="1">
              <a:extLst>
                <a:ext uri="{63B3BB69-23CF-44E3-9099-C40C66FF867C}">
                  <a14:compatExt spid="_x0000_s35918"/>
                </a:ext>
                <a:ext uri="{FF2B5EF4-FFF2-40B4-BE49-F238E27FC236}">
                  <a16:creationId xmlns:a16="http://schemas.microsoft.com/office/drawing/2014/main" id="{00000000-0008-0000-0800-00004E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39</xdr:row>
          <xdr:rowOff>47625</xdr:rowOff>
        </xdr:from>
        <xdr:to>
          <xdr:col>28</xdr:col>
          <xdr:colOff>0</xdr:colOff>
          <xdr:row>40</xdr:row>
          <xdr:rowOff>0</xdr:rowOff>
        </xdr:to>
        <xdr:sp macro="" textlink="">
          <xdr:nvSpPr>
            <xdr:cNvPr id="35919" name="Check Box 79" hidden="1">
              <a:extLst>
                <a:ext uri="{63B3BB69-23CF-44E3-9099-C40C66FF867C}">
                  <a14:compatExt spid="_x0000_s35919"/>
                </a:ext>
                <a:ext uri="{FF2B5EF4-FFF2-40B4-BE49-F238E27FC236}">
                  <a16:creationId xmlns:a16="http://schemas.microsoft.com/office/drawing/2014/main" id="{00000000-0008-0000-0800-00004F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40</xdr:row>
          <xdr:rowOff>47625</xdr:rowOff>
        </xdr:from>
        <xdr:to>
          <xdr:col>28</xdr:col>
          <xdr:colOff>0</xdr:colOff>
          <xdr:row>41</xdr:row>
          <xdr:rowOff>0</xdr:rowOff>
        </xdr:to>
        <xdr:sp macro="" textlink="">
          <xdr:nvSpPr>
            <xdr:cNvPr id="35920" name="Check Box 80" hidden="1">
              <a:extLst>
                <a:ext uri="{63B3BB69-23CF-44E3-9099-C40C66FF867C}">
                  <a14:compatExt spid="_x0000_s35920"/>
                </a:ext>
                <a:ext uri="{FF2B5EF4-FFF2-40B4-BE49-F238E27FC236}">
                  <a16:creationId xmlns:a16="http://schemas.microsoft.com/office/drawing/2014/main" id="{00000000-0008-0000-0800-000050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41</xdr:row>
          <xdr:rowOff>47625</xdr:rowOff>
        </xdr:from>
        <xdr:to>
          <xdr:col>28</xdr:col>
          <xdr:colOff>0</xdr:colOff>
          <xdr:row>42</xdr:row>
          <xdr:rowOff>0</xdr:rowOff>
        </xdr:to>
        <xdr:sp macro="" textlink="">
          <xdr:nvSpPr>
            <xdr:cNvPr id="35921" name="Check Box 81" hidden="1">
              <a:extLst>
                <a:ext uri="{63B3BB69-23CF-44E3-9099-C40C66FF867C}">
                  <a14:compatExt spid="_x0000_s35921"/>
                </a:ext>
                <a:ext uri="{FF2B5EF4-FFF2-40B4-BE49-F238E27FC236}">
                  <a16:creationId xmlns:a16="http://schemas.microsoft.com/office/drawing/2014/main" id="{00000000-0008-0000-0800-000051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8</xdr:row>
          <xdr:rowOff>28575</xdr:rowOff>
        </xdr:from>
        <xdr:to>
          <xdr:col>10</xdr:col>
          <xdr:colOff>66675</xdr:colOff>
          <xdr:row>9</xdr:row>
          <xdr:rowOff>0</xdr:rowOff>
        </xdr:to>
        <xdr:sp macro="" textlink="">
          <xdr:nvSpPr>
            <xdr:cNvPr id="35922" name="Option Button 82" hidden="1">
              <a:extLst>
                <a:ext uri="{63B3BB69-23CF-44E3-9099-C40C66FF867C}">
                  <a14:compatExt spid="_x0000_s35922"/>
                </a:ext>
                <a:ext uri="{FF2B5EF4-FFF2-40B4-BE49-F238E27FC236}">
                  <a16:creationId xmlns:a16="http://schemas.microsoft.com/office/drawing/2014/main" id="{00000000-0008-0000-0800-000052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8</xdr:row>
          <xdr:rowOff>28575</xdr:rowOff>
        </xdr:from>
        <xdr:to>
          <xdr:col>14</xdr:col>
          <xdr:colOff>114300</xdr:colOff>
          <xdr:row>9</xdr:row>
          <xdr:rowOff>0</xdr:rowOff>
        </xdr:to>
        <xdr:sp macro="" textlink="">
          <xdr:nvSpPr>
            <xdr:cNvPr id="35923" name="Option Button 83" hidden="1">
              <a:extLst>
                <a:ext uri="{63B3BB69-23CF-44E3-9099-C40C66FF867C}">
                  <a14:compatExt spid="_x0000_s35923"/>
                </a:ext>
                <a:ext uri="{FF2B5EF4-FFF2-40B4-BE49-F238E27FC236}">
                  <a16:creationId xmlns:a16="http://schemas.microsoft.com/office/drawing/2014/main" id="{00000000-0008-0000-0800-000053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8</xdr:row>
          <xdr:rowOff>28575</xdr:rowOff>
        </xdr:from>
        <xdr:to>
          <xdr:col>18</xdr:col>
          <xdr:colOff>66675</xdr:colOff>
          <xdr:row>9</xdr:row>
          <xdr:rowOff>0</xdr:rowOff>
        </xdr:to>
        <xdr:sp macro="" textlink="">
          <xdr:nvSpPr>
            <xdr:cNvPr id="35924" name="Option Button 84" hidden="1">
              <a:extLst>
                <a:ext uri="{63B3BB69-23CF-44E3-9099-C40C66FF867C}">
                  <a14:compatExt spid="_x0000_s35924"/>
                </a:ext>
                <a:ext uri="{FF2B5EF4-FFF2-40B4-BE49-F238E27FC236}">
                  <a16:creationId xmlns:a16="http://schemas.microsoft.com/office/drawing/2014/main" id="{00000000-0008-0000-0800-000054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8</xdr:row>
          <xdr:rowOff>28575</xdr:rowOff>
        </xdr:from>
        <xdr:to>
          <xdr:col>22</xdr:col>
          <xdr:colOff>9525</xdr:colOff>
          <xdr:row>9</xdr:row>
          <xdr:rowOff>0</xdr:rowOff>
        </xdr:to>
        <xdr:sp macro="" textlink="">
          <xdr:nvSpPr>
            <xdr:cNvPr id="35925" name="Option Button 85" hidden="1">
              <a:extLst>
                <a:ext uri="{63B3BB69-23CF-44E3-9099-C40C66FF867C}">
                  <a14:compatExt spid="_x0000_s35925"/>
                </a:ext>
                <a:ext uri="{FF2B5EF4-FFF2-40B4-BE49-F238E27FC236}">
                  <a16:creationId xmlns:a16="http://schemas.microsoft.com/office/drawing/2014/main" id="{00000000-0008-0000-0800-000055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8</xdr:row>
          <xdr:rowOff>28575</xdr:rowOff>
        </xdr:from>
        <xdr:to>
          <xdr:col>25</xdr:col>
          <xdr:colOff>219075</xdr:colOff>
          <xdr:row>9</xdr:row>
          <xdr:rowOff>0</xdr:rowOff>
        </xdr:to>
        <xdr:sp macro="" textlink="">
          <xdr:nvSpPr>
            <xdr:cNvPr id="35926" name="Option Button 86" hidden="1">
              <a:extLst>
                <a:ext uri="{63B3BB69-23CF-44E3-9099-C40C66FF867C}">
                  <a14:compatExt spid="_x0000_s35926"/>
                </a:ext>
                <a:ext uri="{FF2B5EF4-FFF2-40B4-BE49-F238E27FC236}">
                  <a16:creationId xmlns:a16="http://schemas.microsoft.com/office/drawing/2014/main" id="{00000000-0008-0000-0800-000056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126197</xdr:colOff>
      <xdr:row>60</xdr:row>
      <xdr:rowOff>66128</xdr:rowOff>
    </xdr:from>
    <xdr:to>
      <xdr:col>27</xdr:col>
      <xdr:colOff>233680</xdr:colOff>
      <xdr:row>60</xdr:row>
      <xdr:rowOff>774699</xdr:rowOff>
    </xdr:to>
    <xdr:sp macro="" textlink="">
      <xdr:nvSpPr>
        <xdr:cNvPr id="88" name="大かっこ 87">
          <a:extLst>
            <a:ext uri="{FF2B5EF4-FFF2-40B4-BE49-F238E27FC236}">
              <a16:creationId xmlns:a16="http://schemas.microsoft.com/office/drawing/2014/main" id="{00000000-0008-0000-0800-000058000000}"/>
            </a:ext>
          </a:extLst>
        </xdr:cNvPr>
        <xdr:cNvSpPr/>
      </xdr:nvSpPr>
      <xdr:spPr>
        <a:xfrm>
          <a:off x="130007" y="15037523"/>
          <a:ext cx="6582578" cy="714286"/>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12</xdr:col>
          <xdr:colOff>47625</xdr:colOff>
          <xdr:row>7</xdr:row>
          <xdr:rowOff>28575</xdr:rowOff>
        </xdr:from>
        <xdr:to>
          <xdr:col>15</xdr:col>
          <xdr:colOff>38100</xdr:colOff>
          <xdr:row>7</xdr:row>
          <xdr:rowOff>238125</xdr:rowOff>
        </xdr:to>
        <xdr:sp macro="" textlink="">
          <xdr:nvSpPr>
            <xdr:cNvPr id="35927" name="Check Box 87" hidden="1">
              <a:extLst>
                <a:ext uri="{63B3BB69-23CF-44E3-9099-C40C66FF867C}">
                  <a14:compatExt spid="_x0000_s35927"/>
                </a:ext>
                <a:ext uri="{FF2B5EF4-FFF2-40B4-BE49-F238E27FC236}">
                  <a16:creationId xmlns:a16="http://schemas.microsoft.com/office/drawing/2014/main" id="{00000000-0008-0000-0800-000057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368300</xdr:colOff>
      <xdr:row>68</xdr:row>
      <xdr:rowOff>190500</xdr:rowOff>
    </xdr:from>
    <xdr:to>
      <xdr:col>27</xdr:col>
      <xdr:colOff>114299</xdr:colOff>
      <xdr:row>73</xdr:row>
      <xdr:rowOff>63500</xdr:rowOff>
    </xdr:to>
    <xdr:sp macro="" textlink="">
      <xdr:nvSpPr>
        <xdr:cNvPr id="90" name="大かっこ 89">
          <a:extLst>
            <a:ext uri="{FF2B5EF4-FFF2-40B4-BE49-F238E27FC236}">
              <a16:creationId xmlns:a16="http://schemas.microsoft.com/office/drawing/2014/main" id="{00000000-0008-0000-0800-00005A000000}"/>
            </a:ext>
          </a:extLst>
        </xdr:cNvPr>
        <xdr:cNvSpPr/>
      </xdr:nvSpPr>
      <xdr:spPr>
        <a:xfrm>
          <a:off x="497840" y="17621250"/>
          <a:ext cx="6093459" cy="1012190"/>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persons/person.xml><?xml version="1.0" encoding="utf-8"?>
<personList xmlns="http://schemas.microsoft.com/office/spreadsheetml/2018/threadedcomments" xmlns:x="http://schemas.openxmlformats.org/spreadsheetml/2006/main">
  <person displayName="山田　雅晃" id="{A8E71B07-F0B6-4944-89FE-B055BE4EA04C}" userId="S::masaaki_yamada070@maff.go.jp::ab5738e7-faf5-42df-8c66-8085b9646d8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M26" dT="2022-01-06T12:49:11.82" personId="{A8E71B07-F0B6-4944-89FE-B055BE4EA04C}" id="{490EE440-9350-4FA4-AB67-39DD9D14CE32}">
    <text>起番の面積が１ha未満は１か所以上、１ha以上は2カ所以上、ぐらいでどうでしょうか。（根拠があまりないですが。）</text>
  </threadedComment>
  <threadedComment ref="M27" dT="2022-01-06T12:49:11.82" personId="{A8E71B07-F0B6-4944-89FE-B055BE4EA04C}" id="{30D4EF98-9064-4922-9D37-705D76C9E7F0}">
    <text>起番の面積が１ha未満は１か所以上、１ha以上は2カ所以上、ぐらいでどうでしょうか。（根拠があまりないですが。）</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3.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1" Type="http://schemas.openxmlformats.org/officeDocument/2006/relationships/printerSettings" Target="../printerSettings/printerSettings10.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5.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A5B1C0-A98F-491B-9870-A3692D3601AC}">
  <sheetPr>
    <tabColor theme="0" tint="-4.9989318521683403E-2"/>
  </sheetPr>
  <dimension ref="A1:K17"/>
  <sheetViews>
    <sheetView workbookViewId="0">
      <selection activeCell="H4" sqref="H4:H7"/>
    </sheetView>
  </sheetViews>
  <sheetFormatPr defaultColWidth="8.625" defaultRowHeight="13.5"/>
  <cols>
    <col min="1" max="1" width="10" style="17" customWidth="1"/>
    <col min="2" max="2" width="10.125" style="17" customWidth="1"/>
    <col min="3" max="5" width="8.625" style="17"/>
    <col min="6" max="6" width="25" style="17" customWidth="1"/>
    <col min="7" max="7" width="18.625" style="17" customWidth="1"/>
    <col min="8" max="8" width="42.625" style="17" customWidth="1"/>
    <col min="9" max="9" width="10.25" style="17" customWidth="1"/>
    <col min="10" max="10" width="7.125" style="17" customWidth="1"/>
    <col min="11" max="16384" width="8.625" style="17"/>
  </cols>
  <sheetData>
    <row r="1" spans="1:11">
      <c r="A1" s="107" t="s">
        <v>160</v>
      </c>
      <c r="H1" s="148" t="s">
        <v>209</v>
      </c>
      <c r="I1" s="238" t="s">
        <v>253</v>
      </c>
      <c r="J1" s="238"/>
    </row>
    <row r="2" spans="1:11">
      <c r="A2" s="242" t="s">
        <v>206</v>
      </c>
      <c r="B2" s="242"/>
      <c r="C2" s="242"/>
      <c r="D2" s="242"/>
      <c r="E2" s="242"/>
      <c r="F2" s="242"/>
      <c r="G2" s="242"/>
      <c r="H2" s="242"/>
      <c r="I2" s="242"/>
      <c r="J2" s="242"/>
    </row>
    <row r="3" spans="1:11">
      <c r="A3" s="108"/>
    </row>
    <row r="4" spans="1:11" ht="31.35" customHeight="1">
      <c r="A4" s="251" t="s">
        <v>71</v>
      </c>
      <c r="B4" s="251"/>
      <c r="C4" s="243" t="s">
        <v>72</v>
      </c>
      <c r="D4" s="244"/>
      <c r="E4" s="245"/>
      <c r="F4" s="251" t="s">
        <v>12</v>
      </c>
      <c r="G4" s="239" t="s">
        <v>226</v>
      </c>
      <c r="H4" s="251" t="s">
        <v>159</v>
      </c>
      <c r="I4" s="251" t="s">
        <v>76</v>
      </c>
      <c r="J4" s="251" t="s">
        <v>158</v>
      </c>
      <c r="K4" s="18"/>
    </row>
    <row r="5" spans="1:11" ht="31.35" customHeight="1">
      <c r="A5" s="251" t="s">
        <v>77</v>
      </c>
      <c r="B5" s="239" t="s">
        <v>228</v>
      </c>
      <c r="C5" s="246"/>
      <c r="D5" s="247"/>
      <c r="E5" s="248"/>
      <c r="F5" s="251"/>
      <c r="G5" s="240"/>
      <c r="H5" s="251"/>
      <c r="I5" s="251"/>
      <c r="J5" s="251"/>
      <c r="K5" s="18"/>
    </row>
    <row r="6" spans="1:11" ht="31.35" customHeight="1">
      <c r="A6" s="251"/>
      <c r="B6" s="240"/>
      <c r="C6" s="239" t="s">
        <v>73</v>
      </c>
      <c r="D6" s="249" t="s">
        <v>74</v>
      </c>
      <c r="E6" s="249" t="s">
        <v>157</v>
      </c>
      <c r="F6" s="251"/>
      <c r="G6" s="240"/>
      <c r="H6" s="251"/>
      <c r="I6" s="251"/>
      <c r="J6" s="251"/>
      <c r="K6" s="19"/>
    </row>
    <row r="7" spans="1:11" ht="31.35" customHeight="1">
      <c r="A7" s="251"/>
      <c r="B7" s="241"/>
      <c r="C7" s="241"/>
      <c r="D7" s="250"/>
      <c r="E7" s="250"/>
      <c r="F7" s="251"/>
      <c r="G7" s="241"/>
      <c r="H7" s="251"/>
      <c r="I7" s="251"/>
      <c r="J7" s="251"/>
      <c r="K7" s="19"/>
    </row>
    <row r="8" spans="1:11" ht="31.35" customHeight="1">
      <c r="A8" s="152">
        <v>44814</v>
      </c>
      <c r="B8" s="153">
        <v>3</v>
      </c>
      <c r="C8" s="153">
        <v>5</v>
      </c>
      <c r="D8" s="153"/>
      <c r="E8" s="153"/>
      <c r="F8" s="153" t="s">
        <v>213</v>
      </c>
      <c r="G8" s="153"/>
      <c r="H8" s="153" t="s">
        <v>227</v>
      </c>
      <c r="I8" s="145"/>
      <c r="J8" s="109"/>
      <c r="K8" s="19"/>
    </row>
    <row r="9" spans="1:11" ht="31.35" customHeight="1">
      <c r="A9" s="152">
        <v>44815</v>
      </c>
      <c r="B9" s="153">
        <v>3</v>
      </c>
      <c r="C9" s="153">
        <v>5</v>
      </c>
      <c r="D9" s="153"/>
      <c r="E9" s="153"/>
      <c r="F9" s="153" t="s">
        <v>217</v>
      </c>
      <c r="G9" s="153"/>
      <c r="H9" s="153" t="s">
        <v>255</v>
      </c>
      <c r="I9" s="109"/>
      <c r="J9" s="109"/>
      <c r="K9" s="19"/>
    </row>
    <row r="10" spans="1:11" ht="31.35" customHeight="1">
      <c r="A10" s="152">
        <v>44824</v>
      </c>
      <c r="B10" s="153">
        <v>5</v>
      </c>
      <c r="C10" s="153">
        <v>3</v>
      </c>
      <c r="D10" s="153">
        <v>2</v>
      </c>
      <c r="E10" s="153">
        <v>1</v>
      </c>
      <c r="F10" s="153" t="s">
        <v>217</v>
      </c>
      <c r="G10" s="153"/>
      <c r="H10" s="153" t="s">
        <v>219</v>
      </c>
      <c r="I10" s="109"/>
      <c r="J10" s="109"/>
      <c r="K10" s="19"/>
    </row>
    <row r="11" spans="1:11" ht="31.35" customHeight="1">
      <c r="A11" s="152">
        <v>44825</v>
      </c>
      <c r="B11" s="153">
        <v>5</v>
      </c>
      <c r="C11" s="153">
        <v>5</v>
      </c>
      <c r="D11" s="153"/>
      <c r="E11" s="153"/>
      <c r="F11" s="153" t="s">
        <v>218</v>
      </c>
      <c r="G11" s="153"/>
      <c r="H11" s="153" t="s">
        <v>219</v>
      </c>
      <c r="I11" s="109"/>
      <c r="J11" s="109"/>
      <c r="K11" s="19"/>
    </row>
    <row r="12" spans="1:11" ht="31.35" customHeight="1">
      <c r="A12" s="152">
        <v>44835</v>
      </c>
      <c r="B12" s="153">
        <v>4</v>
      </c>
      <c r="C12" s="153">
        <v>5</v>
      </c>
      <c r="D12" s="153">
        <v>12</v>
      </c>
      <c r="E12" s="153">
        <v>10</v>
      </c>
      <c r="F12" s="153" t="s">
        <v>217</v>
      </c>
      <c r="G12" s="153"/>
      <c r="H12" s="153" t="s">
        <v>219</v>
      </c>
      <c r="I12" s="109"/>
      <c r="J12" s="109"/>
      <c r="K12" s="19"/>
    </row>
    <row r="13" spans="1:11" ht="31.35" customHeight="1">
      <c r="A13" s="152">
        <v>44836</v>
      </c>
      <c r="B13" s="153">
        <v>3</v>
      </c>
      <c r="C13" s="153">
        <v>5</v>
      </c>
      <c r="D13" s="153">
        <v>2</v>
      </c>
      <c r="E13" s="153">
        <v>1</v>
      </c>
      <c r="F13" s="153" t="s">
        <v>217</v>
      </c>
      <c r="G13" s="153"/>
      <c r="H13" s="153" t="s">
        <v>220</v>
      </c>
      <c r="I13" s="109"/>
      <c r="J13" s="109"/>
      <c r="K13" s="19"/>
    </row>
    <row r="14" spans="1:11" ht="31.35" customHeight="1">
      <c r="A14" s="152">
        <v>44869</v>
      </c>
      <c r="B14" s="153">
        <v>5</v>
      </c>
      <c r="C14" s="153">
        <v>3</v>
      </c>
      <c r="D14" s="153">
        <v>1</v>
      </c>
      <c r="E14" s="153">
        <v>1</v>
      </c>
      <c r="F14" s="153" t="s">
        <v>217</v>
      </c>
      <c r="G14" s="153"/>
      <c r="H14" s="153" t="s">
        <v>220</v>
      </c>
      <c r="I14" s="109"/>
      <c r="J14" s="109"/>
      <c r="K14" s="19"/>
    </row>
    <row r="15" spans="1:11" ht="31.35" customHeight="1">
      <c r="A15" s="152">
        <v>44876</v>
      </c>
      <c r="B15" s="153">
        <v>5</v>
      </c>
      <c r="C15" s="153">
        <v>5</v>
      </c>
      <c r="D15" s="153"/>
      <c r="E15" s="153"/>
      <c r="F15" s="153" t="s">
        <v>216</v>
      </c>
      <c r="G15" s="153"/>
      <c r="H15" s="153" t="s">
        <v>221</v>
      </c>
      <c r="I15" s="109"/>
      <c r="J15" s="109"/>
      <c r="K15" s="19"/>
    </row>
    <row r="16" spans="1:11" ht="31.35" customHeight="1">
      <c r="A16" s="152">
        <v>44896</v>
      </c>
      <c r="B16" s="153">
        <v>3</v>
      </c>
      <c r="C16" s="153">
        <v>5</v>
      </c>
      <c r="D16" s="153"/>
      <c r="E16" s="153"/>
      <c r="F16" s="153" t="s">
        <v>214</v>
      </c>
      <c r="G16" s="153"/>
      <c r="H16" s="153" t="s">
        <v>222</v>
      </c>
      <c r="I16" s="109"/>
      <c r="J16" s="110"/>
      <c r="K16" s="19"/>
    </row>
    <row r="17" spans="1:1">
      <c r="A17" s="17" t="s">
        <v>75</v>
      </c>
    </row>
  </sheetData>
  <mergeCells count="14">
    <mergeCell ref="I1:J1"/>
    <mergeCell ref="B5:B7"/>
    <mergeCell ref="A2:J2"/>
    <mergeCell ref="C4:E5"/>
    <mergeCell ref="C6:C7"/>
    <mergeCell ref="E6:E7"/>
    <mergeCell ref="I4:I7"/>
    <mergeCell ref="J4:J7"/>
    <mergeCell ref="A5:A7"/>
    <mergeCell ref="A4:B4"/>
    <mergeCell ref="F4:F7"/>
    <mergeCell ref="H4:H7"/>
    <mergeCell ref="D6:D7"/>
    <mergeCell ref="G4:G7"/>
  </mergeCells>
  <phoneticPr fontId="10"/>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44934-F274-485E-814C-0B9EE4E07F8C}">
  <sheetPr>
    <tabColor theme="0" tint="-4.9989318521683403E-2"/>
    <pageSetUpPr fitToPage="1"/>
  </sheetPr>
  <dimension ref="A1:AI111"/>
  <sheetViews>
    <sheetView showGridLines="0" showZeros="0" zoomScaleNormal="100" zoomScaleSheetLayoutView="98" workbookViewId="0">
      <selection activeCell="G10" sqref="G10:AB10"/>
    </sheetView>
  </sheetViews>
  <sheetFormatPr defaultColWidth="9" defaultRowHeight="18.75"/>
  <cols>
    <col min="1" max="1" width="1.625" style="24" customWidth="1"/>
    <col min="2" max="2" width="6.875" style="24" customWidth="1"/>
    <col min="3" max="3" width="6" style="24" customWidth="1"/>
    <col min="4" max="24" width="2.875" style="24" customWidth="1"/>
    <col min="25" max="25" width="3" style="24" customWidth="1"/>
    <col min="26" max="28" width="3.5" style="24" customWidth="1"/>
    <col min="29" max="29" width="1.625" style="24" customWidth="1"/>
    <col min="30" max="30" width="9" style="24" customWidth="1"/>
    <col min="31" max="32" width="9" style="24"/>
    <col min="33" max="33" width="22.625" style="24" customWidth="1"/>
    <col min="34" max="16384" width="9" style="24"/>
  </cols>
  <sheetData>
    <row r="1" spans="1:35" ht="21.75" customHeight="1">
      <c r="A1" s="22" t="s">
        <v>156</v>
      </c>
      <c r="B1" s="23"/>
    </row>
    <row r="2" spans="1:35" ht="15" customHeight="1">
      <c r="A2" s="25"/>
      <c r="B2" s="423" t="s">
        <v>82</v>
      </c>
      <c r="C2" s="423"/>
      <c r="D2" s="423"/>
      <c r="E2" s="423"/>
      <c r="F2" s="423"/>
      <c r="G2" s="423"/>
      <c r="H2" s="423"/>
      <c r="I2" s="423"/>
      <c r="J2" s="423"/>
      <c r="K2" s="423"/>
      <c r="L2" s="423"/>
      <c r="M2" s="423"/>
      <c r="N2" s="423"/>
      <c r="O2" s="423"/>
      <c r="P2" s="423"/>
      <c r="Q2" s="423"/>
      <c r="R2" s="423"/>
      <c r="S2" s="423"/>
      <c r="T2" s="423"/>
      <c r="U2" s="423"/>
      <c r="V2" s="423"/>
      <c r="W2" s="423"/>
      <c r="X2" s="423"/>
      <c r="Y2" s="423"/>
      <c r="Z2" s="423"/>
      <c r="AA2" s="423"/>
      <c r="AB2" s="423"/>
      <c r="AC2" s="25"/>
    </row>
    <row r="3" spans="1:35" s="27" customFormat="1" ht="20.25" customHeight="1" thickBot="1">
      <c r="A3" s="26"/>
      <c r="B3" s="55" t="s">
        <v>83</v>
      </c>
      <c r="C3" s="87"/>
      <c r="D3" s="87"/>
      <c r="E3" s="87"/>
      <c r="F3" s="87"/>
      <c r="G3" s="56"/>
      <c r="H3" s="56"/>
      <c r="I3" s="56"/>
      <c r="J3" s="56"/>
      <c r="K3" s="56"/>
      <c r="L3" s="56"/>
      <c r="M3" s="56"/>
      <c r="N3" s="56"/>
      <c r="O3" s="56"/>
      <c r="P3" s="56"/>
      <c r="Q3" s="56"/>
      <c r="R3" s="56"/>
      <c r="S3" s="56"/>
      <c r="T3" s="56"/>
      <c r="U3" s="56"/>
      <c r="V3" s="56"/>
      <c r="W3" s="56"/>
      <c r="X3" s="56"/>
      <c r="Y3" s="56"/>
      <c r="Z3" s="56"/>
      <c r="AA3" s="56"/>
      <c r="AB3" s="56"/>
      <c r="AC3" s="26"/>
      <c r="AD3" s="24"/>
      <c r="AF3" s="24"/>
      <c r="AG3" s="24"/>
      <c r="AH3" s="24"/>
      <c r="AI3" s="24"/>
    </row>
    <row r="4" spans="1:35" ht="21" customHeight="1">
      <c r="A4" s="28"/>
      <c r="B4" s="424" t="s">
        <v>84</v>
      </c>
      <c r="C4" s="425"/>
      <c r="D4" s="425"/>
      <c r="E4" s="425"/>
      <c r="F4" s="426"/>
      <c r="G4" s="427" t="str">
        <f>様式16号!I1</f>
        <v>○○町の森林を守る会</v>
      </c>
      <c r="H4" s="428"/>
      <c r="I4" s="428"/>
      <c r="J4" s="428"/>
      <c r="K4" s="428"/>
      <c r="L4" s="428"/>
      <c r="M4" s="428"/>
      <c r="N4" s="428"/>
      <c r="O4" s="428"/>
      <c r="P4" s="428"/>
      <c r="Q4" s="428"/>
      <c r="R4" s="428"/>
      <c r="S4" s="428"/>
      <c r="T4" s="428"/>
      <c r="U4" s="428"/>
      <c r="V4" s="428"/>
      <c r="W4" s="429" t="s">
        <v>85</v>
      </c>
      <c r="X4" s="429"/>
      <c r="Y4" s="429"/>
      <c r="Z4" s="430"/>
      <c r="AA4" s="430"/>
      <c r="AB4" s="57" t="s">
        <v>86</v>
      </c>
      <c r="AC4" s="28"/>
    </row>
    <row r="5" spans="1:35" ht="30" customHeight="1">
      <c r="A5" s="29"/>
      <c r="B5" s="431" t="s">
        <v>87</v>
      </c>
      <c r="C5" s="432"/>
      <c r="D5" s="432"/>
      <c r="E5" s="432"/>
      <c r="F5" s="433"/>
      <c r="G5" s="431" t="s">
        <v>88</v>
      </c>
      <c r="H5" s="432"/>
      <c r="I5" s="434"/>
      <c r="J5" s="435" t="s">
        <v>211</v>
      </c>
      <c r="K5" s="436"/>
      <c r="L5" s="436"/>
      <c r="M5" s="436"/>
      <c r="N5" s="436"/>
      <c r="O5" s="436"/>
      <c r="P5" s="437"/>
      <c r="Q5" s="438" t="s">
        <v>89</v>
      </c>
      <c r="R5" s="432"/>
      <c r="S5" s="434"/>
      <c r="T5" s="439"/>
      <c r="U5" s="440"/>
      <c r="V5" s="440"/>
      <c r="W5" s="440"/>
      <c r="X5" s="440"/>
      <c r="Y5" s="440"/>
      <c r="Z5" s="440"/>
      <c r="AA5" s="440"/>
      <c r="AB5" s="441"/>
      <c r="AC5" s="29"/>
    </row>
    <row r="6" spans="1:35" ht="21" customHeight="1">
      <c r="A6" s="29"/>
      <c r="B6" s="431" t="s">
        <v>90</v>
      </c>
      <c r="C6" s="432"/>
      <c r="D6" s="432"/>
      <c r="E6" s="432"/>
      <c r="F6" s="433"/>
      <c r="G6" s="69"/>
      <c r="H6" s="83"/>
      <c r="I6" s="71"/>
      <c r="J6" s="70"/>
      <c r="K6" s="71"/>
      <c r="L6" s="70"/>
      <c r="M6" s="71"/>
      <c r="N6" s="70"/>
      <c r="O6" s="71"/>
      <c r="P6" s="70"/>
      <c r="Q6" s="71"/>
      <c r="R6" s="70"/>
      <c r="S6" s="71"/>
      <c r="T6" s="70"/>
      <c r="U6" s="71"/>
      <c r="V6" s="70"/>
      <c r="W6" s="72"/>
      <c r="X6" s="70"/>
      <c r="Y6" s="73"/>
      <c r="Z6" s="74"/>
      <c r="AA6" s="75"/>
      <c r="AB6" s="76"/>
      <c r="AC6" s="29"/>
    </row>
    <row r="7" spans="1:35" s="27" customFormat="1" ht="21" customHeight="1">
      <c r="A7" s="26"/>
      <c r="B7" s="442" t="s">
        <v>166</v>
      </c>
      <c r="C7" s="443"/>
      <c r="D7" s="443"/>
      <c r="E7" s="443"/>
      <c r="F7" s="444"/>
      <c r="G7" s="59" t="s">
        <v>91</v>
      </c>
      <c r="H7" s="59"/>
      <c r="I7" s="59"/>
      <c r="J7" s="59"/>
      <c r="K7" s="59"/>
      <c r="L7" s="59"/>
      <c r="M7" s="59" t="s">
        <v>92</v>
      </c>
      <c r="N7" s="59"/>
      <c r="O7" s="59"/>
      <c r="P7" s="59"/>
      <c r="Q7" s="59"/>
      <c r="R7" s="59" t="s">
        <v>93</v>
      </c>
      <c r="S7" s="59"/>
      <c r="T7" s="59"/>
      <c r="U7" s="59"/>
      <c r="V7" s="59"/>
      <c r="W7" s="59" t="s">
        <v>94</v>
      </c>
      <c r="X7" s="60"/>
      <c r="Y7" s="59"/>
      <c r="Z7" s="59"/>
      <c r="AA7" s="59"/>
      <c r="AB7" s="61"/>
      <c r="AC7" s="26"/>
      <c r="AD7" s="24"/>
      <c r="AF7" s="24"/>
      <c r="AG7" s="24"/>
      <c r="AH7" s="30" t="b">
        <v>0</v>
      </c>
      <c r="AI7" s="31" t="b">
        <v>0</v>
      </c>
    </row>
    <row r="8" spans="1:35" s="27" customFormat="1" ht="21" customHeight="1">
      <c r="A8" s="26"/>
      <c r="B8" s="445"/>
      <c r="C8" s="446"/>
      <c r="D8" s="446"/>
      <c r="E8" s="446"/>
      <c r="F8" s="447"/>
      <c r="G8" s="62" t="s">
        <v>95</v>
      </c>
      <c r="H8" s="62"/>
      <c r="I8" s="62"/>
      <c r="J8" s="62"/>
      <c r="K8" s="62"/>
      <c r="L8" s="62"/>
      <c r="M8" s="63"/>
      <c r="N8" s="63" t="s">
        <v>96</v>
      </c>
      <c r="O8" s="53"/>
      <c r="P8" s="53"/>
      <c r="Q8" s="63"/>
      <c r="R8" s="62"/>
      <c r="S8" s="62" t="s">
        <v>97</v>
      </c>
      <c r="T8" s="62"/>
      <c r="U8" s="62"/>
      <c r="V8" s="62"/>
      <c r="W8" s="62"/>
      <c r="X8" s="86"/>
      <c r="Y8" s="62"/>
      <c r="Z8" s="62"/>
      <c r="AA8" s="62"/>
      <c r="AB8" s="64"/>
      <c r="AC8" s="26"/>
      <c r="AD8" s="24"/>
      <c r="AF8" s="24"/>
      <c r="AG8" s="24"/>
      <c r="AH8" s="30" t="b">
        <v>0</v>
      </c>
      <c r="AI8" s="31" t="b">
        <v>0</v>
      </c>
    </row>
    <row r="9" spans="1:35" s="27" customFormat="1" ht="21" customHeight="1">
      <c r="A9" s="26"/>
      <c r="B9" s="431" t="s">
        <v>98</v>
      </c>
      <c r="C9" s="432"/>
      <c r="D9" s="432"/>
      <c r="E9" s="432"/>
      <c r="F9" s="433"/>
      <c r="G9" s="65" t="s">
        <v>99</v>
      </c>
      <c r="H9" s="65"/>
      <c r="I9" s="65"/>
      <c r="J9" s="65"/>
      <c r="K9" s="65"/>
      <c r="L9" s="65" t="s">
        <v>100</v>
      </c>
      <c r="M9" s="65"/>
      <c r="N9" s="65"/>
      <c r="O9" s="65"/>
      <c r="P9" s="65" t="s">
        <v>101</v>
      </c>
      <c r="Q9" s="65"/>
      <c r="R9" s="65"/>
      <c r="S9" s="65"/>
      <c r="T9" s="65" t="s">
        <v>102</v>
      </c>
      <c r="U9" s="65"/>
      <c r="V9" s="65"/>
      <c r="W9" s="65"/>
      <c r="X9" s="65" t="s">
        <v>103</v>
      </c>
      <c r="Y9" s="58"/>
      <c r="Z9" s="65"/>
      <c r="AA9" s="65"/>
      <c r="AB9" s="66"/>
      <c r="AC9" s="32"/>
      <c r="AD9" s="32"/>
      <c r="AF9" s="24"/>
      <c r="AG9" s="24"/>
      <c r="AH9" s="30" t="b">
        <v>0</v>
      </c>
      <c r="AI9" s="31" t="b">
        <v>0</v>
      </c>
    </row>
    <row r="10" spans="1:35" s="27" customFormat="1" ht="30" customHeight="1" thickBot="1">
      <c r="A10" s="26"/>
      <c r="B10" s="448" t="s">
        <v>104</v>
      </c>
      <c r="C10" s="449"/>
      <c r="D10" s="449"/>
      <c r="E10" s="449"/>
      <c r="F10" s="450"/>
      <c r="G10" s="451"/>
      <c r="H10" s="451"/>
      <c r="I10" s="451"/>
      <c r="J10" s="451"/>
      <c r="K10" s="451"/>
      <c r="L10" s="451"/>
      <c r="M10" s="451"/>
      <c r="N10" s="451"/>
      <c r="O10" s="451"/>
      <c r="P10" s="451"/>
      <c r="Q10" s="451"/>
      <c r="R10" s="451"/>
      <c r="S10" s="451"/>
      <c r="T10" s="451"/>
      <c r="U10" s="451"/>
      <c r="V10" s="451"/>
      <c r="W10" s="451"/>
      <c r="X10" s="451"/>
      <c r="Y10" s="451"/>
      <c r="Z10" s="451"/>
      <c r="AA10" s="451"/>
      <c r="AB10" s="452"/>
      <c r="AC10" s="26"/>
      <c r="AD10" s="24"/>
      <c r="AF10" s="24"/>
      <c r="AG10" s="24"/>
      <c r="AH10" s="30" t="b">
        <v>0</v>
      </c>
      <c r="AI10" s="31" t="b">
        <v>0</v>
      </c>
    </row>
    <row r="11" spans="1:35" s="27" customFormat="1">
      <c r="A11" s="26"/>
      <c r="B11" s="96" t="s">
        <v>167</v>
      </c>
      <c r="C11" s="87"/>
      <c r="D11" s="68"/>
      <c r="E11" s="68"/>
      <c r="F11" s="68"/>
      <c r="G11" s="68"/>
      <c r="H11" s="68"/>
      <c r="I11" s="68"/>
      <c r="J11" s="68"/>
      <c r="K11" s="68"/>
      <c r="L11" s="68"/>
      <c r="M11" s="68"/>
      <c r="N11" s="68"/>
      <c r="O11" s="68"/>
      <c r="P11" s="68"/>
      <c r="Q11" s="68"/>
      <c r="R11" s="68"/>
      <c r="S11" s="68"/>
      <c r="T11" s="68"/>
      <c r="U11" s="68"/>
      <c r="V11" s="68"/>
      <c r="W11" s="68"/>
      <c r="X11" s="68"/>
      <c r="Y11" s="68"/>
      <c r="Z11" s="68"/>
      <c r="AA11" s="68"/>
      <c r="AB11" s="68"/>
      <c r="AC11" s="26"/>
      <c r="AD11" s="24"/>
      <c r="AF11" s="24"/>
      <c r="AG11" s="24"/>
      <c r="AH11" s="30" t="b">
        <v>0</v>
      </c>
      <c r="AI11" s="31" t="b">
        <v>0</v>
      </c>
    </row>
    <row r="12" spans="1:35" s="27" customFormat="1">
      <c r="A12" s="26"/>
      <c r="B12" s="97" t="s">
        <v>105</v>
      </c>
      <c r="C12" s="87"/>
      <c r="D12" s="68"/>
      <c r="E12" s="68"/>
      <c r="F12" s="68"/>
      <c r="G12" s="68"/>
      <c r="H12" s="68"/>
      <c r="I12" s="68"/>
      <c r="J12" s="68"/>
      <c r="K12" s="68"/>
      <c r="L12" s="68"/>
      <c r="M12" s="68"/>
      <c r="N12" s="68"/>
      <c r="O12" s="68"/>
      <c r="P12" s="68"/>
      <c r="Q12" s="68"/>
      <c r="R12" s="68"/>
      <c r="S12" s="68"/>
      <c r="T12" s="68"/>
      <c r="U12" s="68"/>
      <c r="V12" s="68"/>
      <c r="W12" s="68"/>
      <c r="X12" s="68"/>
      <c r="Y12" s="68"/>
      <c r="Z12" s="68"/>
      <c r="AA12" s="68"/>
      <c r="AB12" s="68"/>
      <c r="AC12" s="26"/>
      <c r="AD12" s="24"/>
      <c r="AF12" s="24"/>
      <c r="AG12" s="24"/>
      <c r="AH12" s="30" t="b">
        <v>0</v>
      </c>
      <c r="AI12" s="31" t="b">
        <v>0</v>
      </c>
    </row>
    <row r="13" spans="1:35" s="27" customFormat="1">
      <c r="A13" s="26"/>
      <c r="B13" s="33"/>
      <c r="C13" s="87"/>
      <c r="D13" s="68"/>
      <c r="E13" s="68"/>
      <c r="F13" s="68"/>
      <c r="G13" s="68"/>
      <c r="H13" s="68"/>
      <c r="I13" s="68"/>
      <c r="J13" s="68"/>
      <c r="K13" s="68"/>
      <c r="L13" s="68"/>
      <c r="M13" s="68"/>
      <c r="N13" s="68"/>
      <c r="O13" s="68"/>
      <c r="P13" s="68"/>
      <c r="Q13" s="68"/>
      <c r="R13" s="68"/>
      <c r="S13" s="68"/>
      <c r="T13" s="68"/>
      <c r="U13" s="68"/>
      <c r="V13" s="68"/>
      <c r="W13" s="68"/>
      <c r="X13" s="68"/>
      <c r="Y13" s="68"/>
      <c r="Z13" s="68"/>
      <c r="AA13" s="68"/>
      <c r="AB13" s="68"/>
      <c r="AC13" s="26"/>
      <c r="AD13" s="24"/>
      <c r="AF13" s="24"/>
      <c r="AG13" s="24"/>
      <c r="AH13" s="30"/>
      <c r="AI13" s="31"/>
    </row>
    <row r="14" spans="1:35" s="27" customFormat="1" ht="20.25" customHeight="1">
      <c r="A14" s="26"/>
      <c r="B14" s="55" t="s">
        <v>106</v>
      </c>
      <c r="C14" s="87"/>
      <c r="D14" s="87"/>
      <c r="E14" s="87"/>
      <c r="F14" s="87"/>
      <c r="G14" s="87"/>
      <c r="H14" s="87"/>
      <c r="I14" s="87"/>
      <c r="J14" s="87"/>
      <c r="K14" s="87"/>
      <c r="L14" s="87"/>
      <c r="M14" s="87"/>
      <c r="N14" s="87"/>
      <c r="O14" s="87"/>
      <c r="P14" s="87"/>
      <c r="Q14" s="87"/>
      <c r="R14" s="87"/>
      <c r="S14" s="87"/>
      <c r="T14" s="87"/>
      <c r="U14" s="87"/>
      <c r="V14" s="87"/>
      <c r="W14" s="87"/>
      <c r="X14" s="87"/>
      <c r="Y14" s="87"/>
      <c r="Z14" s="87"/>
      <c r="AA14" s="87"/>
      <c r="AB14" s="87"/>
      <c r="AC14" s="26"/>
      <c r="AD14" s="24"/>
      <c r="AF14" s="24"/>
      <c r="AG14" s="24"/>
      <c r="AH14" s="30" t="b">
        <v>0</v>
      </c>
      <c r="AI14" s="31" t="b">
        <v>0</v>
      </c>
    </row>
    <row r="15" spans="1:35" s="27" customFormat="1" ht="19.5" thickBot="1">
      <c r="A15" s="26"/>
      <c r="B15" s="393" t="s">
        <v>107</v>
      </c>
      <c r="C15" s="422"/>
      <c r="D15" s="422"/>
      <c r="E15" s="422"/>
      <c r="F15" s="422"/>
      <c r="G15" s="422"/>
      <c r="H15" s="422"/>
      <c r="I15" s="422"/>
      <c r="J15" s="422"/>
      <c r="K15" s="422"/>
      <c r="L15" s="422"/>
      <c r="M15" s="422"/>
      <c r="N15" s="422"/>
      <c r="O15" s="422"/>
      <c r="P15" s="422"/>
      <c r="Q15" s="422"/>
      <c r="R15" s="422"/>
      <c r="S15" s="422"/>
      <c r="T15" s="422"/>
      <c r="U15" s="422"/>
      <c r="V15" s="422"/>
      <c r="W15" s="422"/>
      <c r="X15" s="422"/>
      <c r="Y15" s="422"/>
      <c r="Z15" s="422"/>
      <c r="AA15" s="422"/>
      <c r="AB15" s="422"/>
      <c r="AC15" s="26"/>
      <c r="AD15" s="24"/>
      <c r="AF15" s="24"/>
      <c r="AG15" s="24"/>
      <c r="AH15" s="30"/>
      <c r="AI15" s="31"/>
    </row>
    <row r="16" spans="1:35" ht="18.75" customHeight="1" thickBot="1">
      <c r="A16" s="29"/>
      <c r="B16" s="410" t="s">
        <v>108</v>
      </c>
      <c r="C16" s="412" t="s">
        <v>109</v>
      </c>
      <c r="D16" s="413"/>
      <c r="E16" s="413"/>
      <c r="F16" s="413"/>
      <c r="G16" s="413"/>
      <c r="H16" s="413"/>
      <c r="I16" s="413"/>
      <c r="J16" s="413"/>
      <c r="K16" s="413"/>
      <c r="L16" s="413"/>
      <c r="M16" s="413"/>
      <c r="N16" s="413"/>
      <c r="O16" s="413"/>
      <c r="P16" s="413"/>
      <c r="Q16" s="413"/>
      <c r="R16" s="413"/>
      <c r="S16" s="413"/>
      <c r="T16" s="413"/>
      <c r="U16" s="413"/>
      <c r="V16" s="413"/>
      <c r="W16" s="413"/>
      <c r="X16" s="413"/>
      <c r="Y16" s="414"/>
      <c r="Z16" s="418" t="s">
        <v>110</v>
      </c>
      <c r="AA16" s="419"/>
      <c r="AB16" s="420"/>
      <c r="AC16" s="29"/>
      <c r="AH16" s="24" t="b">
        <v>0</v>
      </c>
      <c r="AI16" s="31" t="b">
        <v>0</v>
      </c>
    </row>
    <row r="17" spans="1:35" ht="18.75" customHeight="1" thickBot="1">
      <c r="A17" s="34"/>
      <c r="B17" s="411"/>
      <c r="C17" s="415"/>
      <c r="D17" s="416"/>
      <c r="E17" s="416"/>
      <c r="F17" s="416"/>
      <c r="G17" s="416"/>
      <c r="H17" s="416"/>
      <c r="I17" s="416"/>
      <c r="J17" s="416"/>
      <c r="K17" s="416"/>
      <c r="L17" s="416"/>
      <c r="M17" s="416"/>
      <c r="N17" s="416"/>
      <c r="O17" s="416"/>
      <c r="P17" s="416"/>
      <c r="Q17" s="416"/>
      <c r="R17" s="416"/>
      <c r="S17" s="416"/>
      <c r="T17" s="416"/>
      <c r="U17" s="416"/>
      <c r="V17" s="416"/>
      <c r="W17" s="416"/>
      <c r="X17" s="416"/>
      <c r="Y17" s="417"/>
      <c r="Z17" s="35" t="s">
        <v>111</v>
      </c>
      <c r="AA17" s="35" t="s">
        <v>112</v>
      </c>
      <c r="AB17" s="35" t="s">
        <v>113</v>
      </c>
      <c r="AC17" s="34"/>
      <c r="AH17" s="24" t="b">
        <v>0</v>
      </c>
      <c r="AI17" s="31" t="b">
        <v>0</v>
      </c>
    </row>
    <row r="18" spans="1:35" ht="20.25" customHeight="1" thickBot="1">
      <c r="A18" s="34"/>
      <c r="B18" s="421" t="s">
        <v>114</v>
      </c>
      <c r="C18" s="382" t="s">
        <v>115</v>
      </c>
      <c r="D18" s="383"/>
      <c r="E18" s="383"/>
      <c r="F18" s="383"/>
      <c r="G18" s="383"/>
      <c r="H18" s="383"/>
      <c r="I18" s="383"/>
      <c r="J18" s="383"/>
      <c r="K18" s="383"/>
      <c r="L18" s="383"/>
      <c r="M18" s="383"/>
      <c r="N18" s="383"/>
      <c r="O18" s="383"/>
      <c r="P18" s="383"/>
      <c r="Q18" s="383"/>
      <c r="R18" s="383"/>
      <c r="S18" s="383"/>
      <c r="T18" s="383"/>
      <c r="U18" s="383"/>
      <c r="V18" s="383"/>
      <c r="W18" s="383"/>
      <c r="X18" s="383"/>
      <c r="Y18" s="384"/>
      <c r="Z18" s="36"/>
      <c r="AA18" s="37"/>
      <c r="AB18" s="37"/>
      <c r="AC18" s="34"/>
      <c r="AH18" s="24" t="b">
        <v>0</v>
      </c>
      <c r="AI18" s="31" t="b">
        <v>0</v>
      </c>
    </row>
    <row r="19" spans="1:35" ht="20.25" customHeight="1" thickBot="1">
      <c r="A19" s="34"/>
      <c r="B19" s="409"/>
      <c r="C19" s="385" t="s">
        <v>116</v>
      </c>
      <c r="D19" s="386"/>
      <c r="E19" s="386"/>
      <c r="F19" s="386"/>
      <c r="G19" s="386"/>
      <c r="H19" s="386"/>
      <c r="I19" s="386"/>
      <c r="J19" s="386"/>
      <c r="K19" s="386"/>
      <c r="L19" s="386"/>
      <c r="M19" s="386"/>
      <c r="N19" s="386"/>
      <c r="O19" s="386"/>
      <c r="P19" s="386"/>
      <c r="Q19" s="386"/>
      <c r="R19" s="386"/>
      <c r="S19" s="386"/>
      <c r="T19" s="386"/>
      <c r="U19" s="386"/>
      <c r="V19" s="386"/>
      <c r="W19" s="386"/>
      <c r="X19" s="386"/>
      <c r="Y19" s="387"/>
      <c r="Z19" s="38"/>
      <c r="AA19" s="39"/>
      <c r="AB19" s="39"/>
      <c r="AC19" s="34"/>
      <c r="AH19" s="24" t="b">
        <v>0</v>
      </c>
      <c r="AI19" s="31" t="b">
        <v>0</v>
      </c>
    </row>
    <row r="20" spans="1:35" ht="20.25" customHeight="1" thickBot="1">
      <c r="A20" s="34"/>
      <c r="B20" s="409"/>
      <c r="C20" s="385" t="s">
        <v>117</v>
      </c>
      <c r="D20" s="386"/>
      <c r="E20" s="386"/>
      <c r="F20" s="386"/>
      <c r="G20" s="386"/>
      <c r="H20" s="386"/>
      <c r="I20" s="386"/>
      <c r="J20" s="386"/>
      <c r="K20" s="386"/>
      <c r="L20" s="386"/>
      <c r="M20" s="386"/>
      <c r="N20" s="386"/>
      <c r="O20" s="386"/>
      <c r="P20" s="386"/>
      <c r="Q20" s="386"/>
      <c r="R20" s="386"/>
      <c r="S20" s="386"/>
      <c r="T20" s="386"/>
      <c r="U20" s="386"/>
      <c r="V20" s="386"/>
      <c r="W20" s="386"/>
      <c r="X20" s="386"/>
      <c r="Y20" s="387"/>
      <c r="Z20" s="38"/>
      <c r="AA20" s="39"/>
      <c r="AB20" s="39"/>
      <c r="AC20" s="34"/>
      <c r="AH20" s="24" t="b">
        <v>0</v>
      </c>
      <c r="AI20" s="31" t="b">
        <v>0</v>
      </c>
    </row>
    <row r="21" spans="1:35" ht="20.25" customHeight="1" thickBot="1">
      <c r="A21" s="34"/>
      <c r="B21" s="409"/>
      <c r="C21" s="385" t="s">
        <v>118</v>
      </c>
      <c r="D21" s="386"/>
      <c r="E21" s="386"/>
      <c r="F21" s="386"/>
      <c r="G21" s="386"/>
      <c r="H21" s="386"/>
      <c r="I21" s="386"/>
      <c r="J21" s="386"/>
      <c r="K21" s="386"/>
      <c r="L21" s="386"/>
      <c r="M21" s="386"/>
      <c r="N21" s="386"/>
      <c r="O21" s="386"/>
      <c r="P21" s="386"/>
      <c r="Q21" s="386"/>
      <c r="R21" s="386"/>
      <c r="S21" s="386"/>
      <c r="T21" s="386"/>
      <c r="U21" s="386"/>
      <c r="V21" s="386"/>
      <c r="W21" s="386"/>
      <c r="X21" s="386"/>
      <c r="Y21" s="387"/>
      <c r="Z21" s="38"/>
      <c r="AA21" s="39"/>
      <c r="AB21" s="39"/>
      <c r="AC21" s="34"/>
      <c r="AH21" s="24" t="b">
        <v>0</v>
      </c>
      <c r="AI21" s="31" t="b">
        <v>0</v>
      </c>
    </row>
    <row r="22" spans="1:35" ht="20.25" customHeight="1" thickBot="1">
      <c r="A22" s="34"/>
      <c r="B22" s="409"/>
      <c r="C22" s="388" t="s">
        <v>119</v>
      </c>
      <c r="D22" s="389"/>
      <c r="E22" s="389"/>
      <c r="F22" s="389"/>
      <c r="G22" s="389"/>
      <c r="H22" s="389"/>
      <c r="I22" s="389"/>
      <c r="J22" s="389"/>
      <c r="K22" s="389"/>
      <c r="L22" s="389"/>
      <c r="M22" s="389"/>
      <c r="N22" s="389"/>
      <c r="O22" s="389"/>
      <c r="P22" s="389"/>
      <c r="Q22" s="389"/>
      <c r="R22" s="389"/>
      <c r="S22" s="389"/>
      <c r="T22" s="389"/>
      <c r="U22" s="389"/>
      <c r="V22" s="389"/>
      <c r="W22" s="389"/>
      <c r="X22" s="389"/>
      <c r="Y22" s="390"/>
      <c r="Z22" s="40"/>
      <c r="AA22" s="41"/>
      <c r="AB22" s="41"/>
      <c r="AC22" s="34"/>
      <c r="AH22" s="24" t="b">
        <v>0</v>
      </c>
      <c r="AI22" s="31" t="b">
        <v>0</v>
      </c>
    </row>
    <row r="23" spans="1:35" ht="20.25" customHeight="1" thickBot="1">
      <c r="A23" s="34"/>
      <c r="B23" s="409" t="s">
        <v>120</v>
      </c>
      <c r="C23" s="382" t="s">
        <v>121</v>
      </c>
      <c r="D23" s="383"/>
      <c r="E23" s="383"/>
      <c r="F23" s="383"/>
      <c r="G23" s="383"/>
      <c r="H23" s="383"/>
      <c r="I23" s="383"/>
      <c r="J23" s="383"/>
      <c r="K23" s="383"/>
      <c r="L23" s="383"/>
      <c r="M23" s="383"/>
      <c r="N23" s="383"/>
      <c r="O23" s="383"/>
      <c r="P23" s="383"/>
      <c r="Q23" s="383"/>
      <c r="R23" s="383"/>
      <c r="S23" s="383"/>
      <c r="T23" s="383"/>
      <c r="U23" s="383"/>
      <c r="V23" s="383"/>
      <c r="W23" s="383"/>
      <c r="X23" s="383"/>
      <c r="Y23" s="384"/>
      <c r="Z23" s="36"/>
      <c r="AA23" s="37"/>
      <c r="AB23" s="37"/>
      <c r="AC23" s="34"/>
      <c r="AH23" s="24" t="b">
        <v>0</v>
      </c>
      <c r="AI23" s="31" t="b">
        <v>0</v>
      </c>
    </row>
    <row r="24" spans="1:35" ht="20.25" customHeight="1" thickBot="1">
      <c r="A24" s="34"/>
      <c r="B24" s="409"/>
      <c r="C24" s="385" t="s">
        <v>122</v>
      </c>
      <c r="D24" s="386"/>
      <c r="E24" s="386"/>
      <c r="F24" s="386"/>
      <c r="G24" s="386"/>
      <c r="H24" s="386"/>
      <c r="I24" s="386"/>
      <c r="J24" s="386"/>
      <c r="K24" s="386"/>
      <c r="L24" s="386"/>
      <c r="M24" s="386"/>
      <c r="N24" s="386"/>
      <c r="O24" s="386"/>
      <c r="P24" s="386"/>
      <c r="Q24" s="386"/>
      <c r="R24" s="386"/>
      <c r="S24" s="386"/>
      <c r="T24" s="386"/>
      <c r="U24" s="386"/>
      <c r="V24" s="386"/>
      <c r="W24" s="386"/>
      <c r="X24" s="386"/>
      <c r="Y24" s="387"/>
      <c r="Z24" s="38"/>
      <c r="AA24" s="39"/>
      <c r="AB24" s="39"/>
      <c r="AC24" s="34"/>
      <c r="AH24" s="24" t="b">
        <v>0</v>
      </c>
      <c r="AI24" s="31" t="b">
        <v>0</v>
      </c>
    </row>
    <row r="25" spans="1:35" ht="20.25" customHeight="1" thickBot="1">
      <c r="A25" s="34"/>
      <c r="B25" s="409"/>
      <c r="C25" s="385" t="s">
        <v>123</v>
      </c>
      <c r="D25" s="386"/>
      <c r="E25" s="386"/>
      <c r="F25" s="386"/>
      <c r="G25" s="386"/>
      <c r="H25" s="386"/>
      <c r="I25" s="386"/>
      <c r="J25" s="386"/>
      <c r="K25" s="386"/>
      <c r="L25" s="386"/>
      <c r="M25" s="386"/>
      <c r="N25" s="386"/>
      <c r="O25" s="386"/>
      <c r="P25" s="386"/>
      <c r="Q25" s="386"/>
      <c r="R25" s="386"/>
      <c r="S25" s="386"/>
      <c r="T25" s="386"/>
      <c r="U25" s="386"/>
      <c r="V25" s="386"/>
      <c r="W25" s="386"/>
      <c r="X25" s="386"/>
      <c r="Y25" s="387"/>
      <c r="Z25" s="38"/>
      <c r="AA25" s="39"/>
      <c r="AB25" s="39"/>
      <c r="AC25" s="34"/>
      <c r="AH25" s="24" t="b">
        <v>0</v>
      </c>
      <c r="AI25" s="31" t="b">
        <v>0</v>
      </c>
    </row>
    <row r="26" spans="1:35" ht="20.25" customHeight="1" thickBot="1">
      <c r="A26" s="34"/>
      <c r="B26" s="409"/>
      <c r="C26" s="385" t="s">
        <v>124</v>
      </c>
      <c r="D26" s="386"/>
      <c r="E26" s="386"/>
      <c r="F26" s="386"/>
      <c r="G26" s="386"/>
      <c r="H26" s="386"/>
      <c r="I26" s="386"/>
      <c r="J26" s="386"/>
      <c r="K26" s="386"/>
      <c r="L26" s="386"/>
      <c r="M26" s="386"/>
      <c r="N26" s="386"/>
      <c r="O26" s="386"/>
      <c r="P26" s="386"/>
      <c r="Q26" s="386"/>
      <c r="R26" s="386"/>
      <c r="S26" s="386"/>
      <c r="T26" s="386"/>
      <c r="U26" s="386"/>
      <c r="V26" s="386"/>
      <c r="W26" s="386"/>
      <c r="X26" s="386"/>
      <c r="Y26" s="387"/>
      <c r="Z26" s="38"/>
      <c r="AA26" s="39"/>
      <c r="AB26" s="39"/>
      <c r="AC26" s="34"/>
      <c r="AH26" s="24" t="b">
        <v>0</v>
      </c>
      <c r="AI26" s="31" t="b">
        <v>0</v>
      </c>
    </row>
    <row r="27" spans="1:35" ht="20.25" customHeight="1" thickBot="1">
      <c r="A27" s="34"/>
      <c r="B27" s="409"/>
      <c r="C27" s="388" t="s">
        <v>125</v>
      </c>
      <c r="D27" s="389"/>
      <c r="E27" s="389"/>
      <c r="F27" s="389"/>
      <c r="G27" s="389"/>
      <c r="H27" s="389"/>
      <c r="I27" s="389"/>
      <c r="J27" s="389"/>
      <c r="K27" s="389"/>
      <c r="L27" s="389"/>
      <c r="M27" s="389"/>
      <c r="N27" s="389"/>
      <c r="O27" s="389"/>
      <c r="P27" s="389"/>
      <c r="Q27" s="389"/>
      <c r="R27" s="389"/>
      <c r="S27" s="389"/>
      <c r="T27" s="389"/>
      <c r="U27" s="389"/>
      <c r="V27" s="389"/>
      <c r="W27" s="389"/>
      <c r="X27" s="389"/>
      <c r="Y27" s="390"/>
      <c r="Z27" s="42"/>
      <c r="AA27" s="43"/>
      <c r="AB27" s="43"/>
      <c r="AC27" s="34"/>
      <c r="AH27" s="24" t="b">
        <v>1</v>
      </c>
      <c r="AI27" s="31" t="b">
        <v>0</v>
      </c>
    </row>
    <row r="28" spans="1:35" ht="20.25" customHeight="1">
      <c r="A28" s="34"/>
      <c r="B28" s="379" t="s">
        <v>126</v>
      </c>
      <c r="C28" s="382" t="s">
        <v>127</v>
      </c>
      <c r="D28" s="383"/>
      <c r="E28" s="383"/>
      <c r="F28" s="383"/>
      <c r="G28" s="383"/>
      <c r="H28" s="383"/>
      <c r="I28" s="383"/>
      <c r="J28" s="383"/>
      <c r="K28" s="383"/>
      <c r="L28" s="383"/>
      <c r="M28" s="383"/>
      <c r="N28" s="383"/>
      <c r="O28" s="383"/>
      <c r="P28" s="383"/>
      <c r="Q28" s="383"/>
      <c r="R28" s="383"/>
      <c r="S28" s="383"/>
      <c r="T28" s="383"/>
      <c r="U28" s="383"/>
      <c r="V28" s="383"/>
      <c r="W28" s="383"/>
      <c r="X28" s="383"/>
      <c r="Y28" s="384"/>
      <c r="Z28" s="36"/>
      <c r="AA28" s="37"/>
      <c r="AB28" s="37"/>
      <c r="AC28" s="34"/>
      <c r="AH28" s="24" t="b">
        <v>0</v>
      </c>
      <c r="AI28" s="31" t="b">
        <v>0</v>
      </c>
    </row>
    <row r="29" spans="1:35" ht="20.25" customHeight="1">
      <c r="A29" s="34"/>
      <c r="B29" s="380"/>
      <c r="C29" s="385" t="s">
        <v>128</v>
      </c>
      <c r="D29" s="386"/>
      <c r="E29" s="386"/>
      <c r="F29" s="386"/>
      <c r="G29" s="386"/>
      <c r="H29" s="386"/>
      <c r="I29" s="386"/>
      <c r="J29" s="386"/>
      <c r="K29" s="386"/>
      <c r="L29" s="386"/>
      <c r="M29" s="386"/>
      <c r="N29" s="386"/>
      <c r="O29" s="386"/>
      <c r="P29" s="386"/>
      <c r="Q29" s="386"/>
      <c r="R29" s="386"/>
      <c r="S29" s="386"/>
      <c r="T29" s="386"/>
      <c r="U29" s="386"/>
      <c r="V29" s="386"/>
      <c r="W29" s="386"/>
      <c r="X29" s="386"/>
      <c r="Y29" s="387"/>
      <c r="Z29" s="38"/>
      <c r="AA29" s="39"/>
      <c r="AB29" s="39"/>
      <c r="AC29" s="34"/>
      <c r="AH29" s="24" t="b">
        <v>0</v>
      </c>
      <c r="AI29" s="31" t="b">
        <v>0</v>
      </c>
    </row>
    <row r="30" spans="1:35" ht="36" customHeight="1">
      <c r="A30" s="34"/>
      <c r="B30" s="380"/>
      <c r="C30" s="406" t="s">
        <v>129</v>
      </c>
      <c r="D30" s="407"/>
      <c r="E30" s="407"/>
      <c r="F30" s="407"/>
      <c r="G30" s="407"/>
      <c r="H30" s="407"/>
      <c r="I30" s="407"/>
      <c r="J30" s="407"/>
      <c r="K30" s="407"/>
      <c r="L30" s="407"/>
      <c r="M30" s="407"/>
      <c r="N30" s="407"/>
      <c r="O30" s="407"/>
      <c r="P30" s="407"/>
      <c r="Q30" s="407"/>
      <c r="R30" s="407"/>
      <c r="S30" s="407"/>
      <c r="T30" s="407"/>
      <c r="U30" s="407"/>
      <c r="V30" s="407"/>
      <c r="W30" s="407"/>
      <c r="X30" s="407"/>
      <c r="Y30" s="408"/>
      <c r="Z30" s="38"/>
      <c r="AA30" s="39"/>
      <c r="AB30" s="39"/>
      <c r="AC30" s="34"/>
      <c r="AH30" s="24" t="b">
        <v>0</v>
      </c>
      <c r="AI30" s="31" t="b">
        <v>0</v>
      </c>
    </row>
    <row r="31" spans="1:35" ht="20.25" customHeight="1">
      <c r="A31" s="34"/>
      <c r="B31" s="380"/>
      <c r="C31" s="385" t="s">
        <v>130</v>
      </c>
      <c r="D31" s="386"/>
      <c r="E31" s="386"/>
      <c r="F31" s="386"/>
      <c r="G31" s="386"/>
      <c r="H31" s="386"/>
      <c r="I31" s="386"/>
      <c r="J31" s="386"/>
      <c r="K31" s="386"/>
      <c r="L31" s="386"/>
      <c r="M31" s="386"/>
      <c r="N31" s="386"/>
      <c r="O31" s="386"/>
      <c r="P31" s="386"/>
      <c r="Q31" s="386"/>
      <c r="R31" s="386"/>
      <c r="S31" s="386"/>
      <c r="T31" s="386"/>
      <c r="U31" s="386"/>
      <c r="V31" s="386"/>
      <c r="W31" s="386"/>
      <c r="X31" s="386"/>
      <c r="Y31" s="387"/>
      <c r="Z31" s="38"/>
      <c r="AA31" s="39"/>
      <c r="AB31" s="39"/>
      <c r="AC31" s="34"/>
      <c r="AH31" s="24" t="b">
        <v>0</v>
      </c>
      <c r="AI31" s="31" t="b">
        <v>0</v>
      </c>
    </row>
    <row r="32" spans="1:35" ht="20.25" customHeight="1" thickBot="1">
      <c r="A32" s="34"/>
      <c r="B32" s="380"/>
      <c r="C32" s="388" t="s">
        <v>131</v>
      </c>
      <c r="D32" s="389"/>
      <c r="E32" s="389"/>
      <c r="F32" s="389"/>
      <c r="G32" s="389"/>
      <c r="H32" s="389"/>
      <c r="I32" s="389"/>
      <c r="J32" s="389"/>
      <c r="K32" s="389"/>
      <c r="L32" s="389"/>
      <c r="M32" s="389"/>
      <c r="N32" s="389"/>
      <c r="O32" s="389"/>
      <c r="P32" s="389"/>
      <c r="Q32" s="389"/>
      <c r="R32" s="389"/>
      <c r="S32" s="389"/>
      <c r="T32" s="389"/>
      <c r="U32" s="389"/>
      <c r="V32" s="389"/>
      <c r="W32" s="389"/>
      <c r="X32" s="389"/>
      <c r="Y32" s="390"/>
      <c r="Z32" s="42"/>
      <c r="AA32" s="43"/>
      <c r="AB32" s="43"/>
      <c r="AC32" s="34"/>
      <c r="AH32" s="24" t="b">
        <v>0</v>
      </c>
      <c r="AI32" s="44" t="b">
        <v>0</v>
      </c>
    </row>
    <row r="33" spans="1:35" ht="20.25" customHeight="1">
      <c r="A33" s="34"/>
      <c r="B33" s="379" t="s">
        <v>145</v>
      </c>
      <c r="C33" s="382" t="s">
        <v>132</v>
      </c>
      <c r="D33" s="383"/>
      <c r="E33" s="383"/>
      <c r="F33" s="383"/>
      <c r="G33" s="383"/>
      <c r="H33" s="383"/>
      <c r="I33" s="383"/>
      <c r="J33" s="383"/>
      <c r="K33" s="383"/>
      <c r="L33" s="383"/>
      <c r="M33" s="383"/>
      <c r="N33" s="383"/>
      <c r="O33" s="383"/>
      <c r="P33" s="383"/>
      <c r="Q33" s="383"/>
      <c r="R33" s="383"/>
      <c r="S33" s="383"/>
      <c r="T33" s="383"/>
      <c r="U33" s="383"/>
      <c r="V33" s="383"/>
      <c r="W33" s="383"/>
      <c r="X33" s="383"/>
      <c r="Y33" s="384"/>
      <c r="Z33" s="36"/>
      <c r="AA33" s="37"/>
      <c r="AB33" s="37"/>
      <c r="AC33" s="34"/>
      <c r="AI33" s="44" t="b">
        <v>0</v>
      </c>
    </row>
    <row r="34" spans="1:35" ht="20.25" customHeight="1">
      <c r="A34" s="34"/>
      <c r="B34" s="380"/>
      <c r="C34" s="403" t="s">
        <v>133</v>
      </c>
      <c r="D34" s="404"/>
      <c r="E34" s="404"/>
      <c r="F34" s="404"/>
      <c r="G34" s="404"/>
      <c r="H34" s="404"/>
      <c r="I34" s="404"/>
      <c r="J34" s="404"/>
      <c r="K34" s="404"/>
      <c r="L34" s="404"/>
      <c r="M34" s="404"/>
      <c r="N34" s="404"/>
      <c r="O34" s="404"/>
      <c r="P34" s="404"/>
      <c r="Q34" s="404"/>
      <c r="R34" s="404"/>
      <c r="S34" s="404"/>
      <c r="T34" s="404"/>
      <c r="U34" s="404"/>
      <c r="V34" s="404"/>
      <c r="W34" s="404"/>
      <c r="X34" s="404"/>
      <c r="Y34" s="405"/>
      <c r="Z34" s="38"/>
      <c r="AA34" s="39"/>
      <c r="AB34" s="39"/>
      <c r="AC34" s="34"/>
      <c r="AI34" s="44" t="b">
        <v>0</v>
      </c>
    </row>
    <row r="35" spans="1:35" ht="20.25" customHeight="1">
      <c r="A35" s="34"/>
      <c r="B35" s="380"/>
      <c r="C35" s="385" t="s">
        <v>134</v>
      </c>
      <c r="D35" s="386"/>
      <c r="E35" s="386"/>
      <c r="F35" s="386"/>
      <c r="G35" s="386"/>
      <c r="H35" s="386"/>
      <c r="I35" s="386"/>
      <c r="J35" s="386"/>
      <c r="K35" s="386"/>
      <c r="L35" s="386"/>
      <c r="M35" s="386"/>
      <c r="N35" s="386"/>
      <c r="O35" s="386"/>
      <c r="P35" s="386"/>
      <c r="Q35" s="386"/>
      <c r="R35" s="386"/>
      <c r="S35" s="386"/>
      <c r="T35" s="386"/>
      <c r="U35" s="386"/>
      <c r="V35" s="386"/>
      <c r="W35" s="386"/>
      <c r="X35" s="386"/>
      <c r="Y35" s="387"/>
      <c r="Z35" s="38"/>
      <c r="AA35" s="39"/>
      <c r="AB35" s="39"/>
      <c r="AC35" s="34"/>
      <c r="AI35" s="44" t="b">
        <v>0</v>
      </c>
    </row>
    <row r="36" spans="1:35" ht="20.25" customHeight="1">
      <c r="A36" s="34"/>
      <c r="B36" s="380"/>
      <c r="C36" s="385" t="s">
        <v>135</v>
      </c>
      <c r="D36" s="386"/>
      <c r="E36" s="386"/>
      <c r="F36" s="386"/>
      <c r="G36" s="386"/>
      <c r="H36" s="386"/>
      <c r="I36" s="386"/>
      <c r="J36" s="386"/>
      <c r="K36" s="386"/>
      <c r="L36" s="386"/>
      <c r="M36" s="386"/>
      <c r="N36" s="386"/>
      <c r="O36" s="386"/>
      <c r="P36" s="386"/>
      <c r="Q36" s="386"/>
      <c r="R36" s="386"/>
      <c r="S36" s="386"/>
      <c r="T36" s="386"/>
      <c r="U36" s="386"/>
      <c r="V36" s="386"/>
      <c r="W36" s="386"/>
      <c r="X36" s="386"/>
      <c r="Y36" s="387"/>
      <c r="Z36" s="38"/>
      <c r="AA36" s="39"/>
      <c r="AB36" s="39"/>
      <c r="AC36" s="34"/>
      <c r="AI36" s="44" t="b">
        <v>0</v>
      </c>
    </row>
    <row r="37" spans="1:35" ht="20.25" customHeight="1" thickBot="1">
      <c r="A37" s="45"/>
      <c r="B37" s="380"/>
      <c r="C37" s="388" t="s">
        <v>136</v>
      </c>
      <c r="D37" s="389"/>
      <c r="E37" s="389"/>
      <c r="F37" s="389"/>
      <c r="G37" s="389"/>
      <c r="H37" s="389"/>
      <c r="I37" s="389"/>
      <c r="J37" s="389"/>
      <c r="K37" s="389"/>
      <c r="L37" s="389"/>
      <c r="M37" s="389"/>
      <c r="N37" s="389"/>
      <c r="O37" s="389"/>
      <c r="P37" s="389"/>
      <c r="Q37" s="389"/>
      <c r="R37" s="389"/>
      <c r="S37" s="389"/>
      <c r="T37" s="389"/>
      <c r="U37" s="389"/>
      <c r="V37" s="389"/>
      <c r="W37" s="389"/>
      <c r="X37" s="389"/>
      <c r="Y37" s="390"/>
      <c r="Z37" s="42"/>
      <c r="AA37" s="43"/>
      <c r="AB37" s="43"/>
      <c r="AC37" s="45"/>
      <c r="AI37" s="44" t="b">
        <v>0</v>
      </c>
    </row>
    <row r="38" spans="1:35" ht="20.25" customHeight="1">
      <c r="A38" s="45"/>
      <c r="B38" s="379" t="s">
        <v>137</v>
      </c>
      <c r="C38" s="382" t="s">
        <v>138</v>
      </c>
      <c r="D38" s="383"/>
      <c r="E38" s="383"/>
      <c r="F38" s="383"/>
      <c r="G38" s="383"/>
      <c r="H38" s="383"/>
      <c r="I38" s="383"/>
      <c r="J38" s="383"/>
      <c r="K38" s="383"/>
      <c r="L38" s="383"/>
      <c r="M38" s="383"/>
      <c r="N38" s="383"/>
      <c r="O38" s="383"/>
      <c r="P38" s="383"/>
      <c r="Q38" s="383"/>
      <c r="R38" s="383"/>
      <c r="S38" s="383"/>
      <c r="T38" s="383"/>
      <c r="U38" s="383"/>
      <c r="V38" s="383"/>
      <c r="W38" s="383"/>
      <c r="X38" s="383"/>
      <c r="Y38" s="384"/>
      <c r="Z38" s="36"/>
      <c r="AA38" s="37"/>
      <c r="AB38" s="46"/>
      <c r="AC38" s="45"/>
      <c r="AI38" s="44" t="b">
        <v>0</v>
      </c>
    </row>
    <row r="39" spans="1:35" ht="20.25" customHeight="1">
      <c r="A39" s="45"/>
      <c r="B39" s="380"/>
      <c r="C39" s="385" t="s">
        <v>139</v>
      </c>
      <c r="D39" s="386"/>
      <c r="E39" s="386"/>
      <c r="F39" s="386"/>
      <c r="G39" s="386"/>
      <c r="H39" s="386"/>
      <c r="I39" s="386"/>
      <c r="J39" s="386"/>
      <c r="K39" s="386"/>
      <c r="L39" s="386"/>
      <c r="M39" s="386"/>
      <c r="N39" s="386"/>
      <c r="O39" s="386"/>
      <c r="P39" s="386"/>
      <c r="Q39" s="386"/>
      <c r="R39" s="386"/>
      <c r="S39" s="386"/>
      <c r="T39" s="386"/>
      <c r="U39" s="386"/>
      <c r="V39" s="386"/>
      <c r="W39" s="386"/>
      <c r="X39" s="386"/>
      <c r="Y39" s="387"/>
      <c r="Z39" s="47"/>
      <c r="AA39" s="39"/>
      <c r="AB39" s="48"/>
      <c r="AC39" s="45"/>
      <c r="AI39" s="44" t="b">
        <v>0</v>
      </c>
    </row>
    <row r="40" spans="1:35" ht="20.25" customHeight="1">
      <c r="A40" s="45"/>
      <c r="B40" s="380"/>
      <c r="C40" s="385" t="s">
        <v>140</v>
      </c>
      <c r="D40" s="386"/>
      <c r="E40" s="386"/>
      <c r="F40" s="386"/>
      <c r="G40" s="386"/>
      <c r="H40" s="386"/>
      <c r="I40" s="386"/>
      <c r="J40" s="386"/>
      <c r="K40" s="386"/>
      <c r="L40" s="386"/>
      <c r="M40" s="386"/>
      <c r="N40" s="386"/>
      <c r="O40" s="386"/>
      <c r="P40" s="386"/>
      <c r="Q40" s="386"/>
      <c r="R40" s="386"/>
      <c r="S40" s="386"/>
      <c r="T40" s="386"/>
      <c r="U40" s="386"/>
      <c r="V40" s="386"/>
      <c r="W40" s="386"/>
      <c r="X40" s="386"/>
      <c r="Y40" s="387"/>
      <c r="Z40" s="47"/>
      <c r="AA40" s="39"/>
      <c r="AB40" s="48"/>
      <c r="AC40" s="45"/>
      <c r="AI40" s="44" t="b">
        <v>0</v>
      </c>
    </row>
    <row r="41" spans="1:35" ht="20.25" customHeight="1">
      <c r="A41" s="45"/>
      <c r="B41" s="380"/>
      <c r="C41" s="385" t="s">
        <v>141</v>
      </c>
      <c r="D41" s="386"/>
      <c r="E41" s="386"/>
      <c r="F41" s="386"/>
      <c r="G41" s="386"/>
      <c r="H41" s="386"/>
      <c r="I41" s="386"/>
      <c r="J41" s="386"/>
      <c r="K41" s="386"/>
      <c r="L41" s="386"/>
      <c r="M41" s="386"/>
      <c r="N41" s="386"/>
      <c r="O41" s="386"/>
      <c r="P41" s="386"/>
      <c r="Q41" s="386"/>
      <c r="R41" s="386"/>
      <c r="S41" s="386"/>
      <c r="T41" s="386"/>
      <c r="U41" s="386"/>
      <c r="V41" s="386"/>
      <c r="W41" s="386"/>
      <c r="X41" s="386"/>
      <c r="Y41" s="387"/>
      <c r="Z41" s="47"/>
      <c r="AA41" s="39"/>
      <c r="AB41" s="48"/>
      <c r="AC41" s="45"/>
      <c r="AI41" s="44" t="b">
        <v>0</v>
      </c>
    </row>
    <row r="42" spans="1:35" ht="20.25" customHeight="1" thickBot="1">
      <c r="B42" s="381"/>
      <c r="C42" s="388" t="s">
        <v>142</v>
      </c>
      <c r="D42" s="389"/>
      <c r="E42" s="389"/>
      <c r="F42" s="389"/>
      <c r="G42" s="389"/>
      <c r="H42" s="389"/>
      <c r="I42" s="389"/>
      <c r="J42" s="389"/>
      <c r="K42" s="389"/>
      <c r="L42" s="389"/>
      <c r="M42" s="389"/>
      <c r="N42" s="389"/>
      <c r="O42" s="389"/>
      <c r="P42" s="389"/>
      <c r="Q42" s="389"/>
      <c r="R42" s="389"/>
      <c r="S42" s="389"/>
      <c r="T42" s="389"/>
      <c r="U42" s="389"/>
      <c r="V42" s="389"/>
      <c r="W42" s="389"/>
      <c r="X42" s="389"/>
      <c r="Y42" s="390"/>
      <c r="Z42" s="49"/>
      <c r="AA42" s="43"/>
      <c r="AB42" s="50"/>
      <c r="AG42" s="27"/>
      <c r="AI42" s="44" t="b">
        <v>0</v>
      </c>
    </row>
    <row r="43" spans="1:35" s="27" customFormat="1">
      <c r="A43" s="85"/>
      <c r="B43" s="391" t="s">
        <v>168</v>
      </c>
      <c r="C43" s="391"/>
      <c r="D43" s="391"/>
      <c r="E43" s="391"/>
      <c r="F43" s="391"/>
      <c r="G43" s="391"/>
      <c r="H43" s="391"/>
      <c r="I43" s="391"/>
      <c r="J43" s="391"/>
      <c r="K43" s="391"/>
      <c r="L43" s="391"/>
      <c r="M43" s="391"/>
      <c r="N43" s="391"/>
      <c r="O43" s="391"/>
      <c r="P43" s="391"/>
      <c r="Q43" s="391"/>
      <c r="R43" s="391"/>
      <c r="S43" s="391"/>
      <c r="T43" s="391"/>
      <c r="U43" s="391"/>
      <c r="V43" s="391"/>
      <c r="W43" s="391"/>
      <c r="X43" s="391"/>
      <c r="Y43" s="391"/>
      <c r="Z43" s="391"/>
      <c r="AA43" s="391"/>
      <c r="AB43" s="391"/>
      <c r="AC43" s="26"/>
      <c r="AD43" s="24"/>
      <c r="AF43" s="24"/>
      <c r="AG43" s="24"/>
      <c r="AH43" s="30" t="b">
        <v>0</v>
      </c>
      <c r="AI43" s="31" t="b">
        <v>0</v>
      </c>
    </row>
    <row r="44" spans="1:35" s="27" customFormat="1">
      <c r="A44" s="89"/>
      <c r="B44" s="392" t="s">
        <v>169</v>
      </c>
      <c r="C44" s="392"/>
      <c r="D44" s="392"/>
      <c r="E44" s="392"/>
      <c r="F44" s="392"/>
      <c r="G44" s="392"/>
      <c r="H44" s="392"/>
      <c r="I44" s="392"/>
      <c r="J44" s="392"/>
      <c r="K44" s="392"/>
      <c r="L44" s="392"/>
      <c r="M44" s="392"/>
      <c r="N44" s="392"/>
      <c r="O44" s="392"/>
      <c r="P44" s="392"/>
      <c r="Q44" s="392"/>
      <c r="R44" s="392"/>
      <c r="S44" s="392"/>
      <c r="T44" s="392"/>
      <c r="U44" s="392"/>
      <c r="V44" s="392"/>
      <c r="W44" s="392"/>
      <c r="X44" s="392"/>
      <c r="Y44" s="392"/>
      <c r="Z44" s="392"/>
      <c r="AA44" s="392"/>
      <c r="AB44" s="392"/>
      <c r="AC44" s="90"/>
      <c r="AD44" s="91"/>
      <c r="AF44" s="24"/>
      <c r="AG44" s="24"/>
      <c r="AH44" s="30" t="b">
        <v>0</v>
      </c>
      <c r="AI44" s="31" t="b">
        <v>0</v>
      </c>
    </row>
    <row r="45" spans="1:35" s="27" customFormat="1">
      <c r="A45" s="89"/>
      <c r="B45" s="88"/>
      <c r="C45" s="88"/>
      <c r="D45" s="88"/>
      <c r="E45" s="88"/>
      <c r="F45" s="88"/>
      <c r="G45" s="88"/>
      <c r="H45" s="88"/>
      <c r="I45" s="88"/>
      <c r="J45" s="88"/>
      <c r="K45" s="88"/>
      <c r="L45" s="88"/>
      <c r="M45" s="88"/>
      <c r="N45" s="88"/>
      <c r="O45" s="88"/>
      <c r="P45" s="88"/>
      <c r="Q45" s="88"/>
      <c r="R45" s="88"/>
      <c r="S45" s="88"/>
      <c r="T45" s="88"/>
      <c r="U45" s="88"/>
      <c r="V45" s="88"/>
      <c r="W45" s="88"/>
      <c r="X45" s="88"/>
      <c r="Y45" s="88"/>
      <c r="Z45" s="88"/>
      <c r="AA45" s="88"/>
      <c r="AB45" s="88"/>
      <c r="AC45" s="90"/>
      <c r="AD45" s="91"/>
      <c r="AF45" s="24"/>
      <c r="AG45" s="24"/>
      <c r="AH45" s="30"/>
      <c r="AI45" s="31"/>
    </row>
    <row r="46" spans="1:35" s="27" customFormat="1" ht="20.25" customHeight="1">
      <c r="A46" s="89"/>
      <c r="B46" s="92" t="s">
        <v>143</v>
      </c>
      <c r="C46" s="93"/>
      <c r="D46" s="93"/>
      <c r="E46" s="93"/>
      <c r="F46" s="93"/>
      <c r="G46" s="93"/>
      <c r="H46" s="93"/>
      <c r="I46" s="93"/>
      <c r="J46" s="93"/>
      <c r="K46" s="93"/>
      <c r="L46" s="93"/>
      <c r="M46" s="93"/>
      <c r="N46" s="93"/>
      <c r="O46" s="93"/>
      <c r="P46" s="93"/>
      <c r="Q46" s="93"/>
      <c r="R46" s="93"/>
      <c r="S46" s="93"/>
      <c r="T46" s="93"/>
      <c r="U46" s="93"/>
      <c r="V46" s="93"/>
      <c r="W46" s="93"/>
      <c r="X46" s="93"/>
      <c r="Y46" s="93"/>
      <c r="Z46" s="93"/>
      <c r="AA46" s="93"/>
      <c r="AB46" s="93"/>
      <c r="AC46" s="90"/>
      <c r="AD46" s="91"/>
      <c r="AF46" s="24"/>
      <c r="AG46" s="24"/>
      <c r="AH46" s="30" t="b">
        <v>0</v>
      </c>
      <c r="AI46" s="31" t="b">
        <v>0</v>
      </c>
    </row>
    <row r="47" spans="1:35" s="27" customFormat="1" ht="13.35" customHeight="1">
      <c r="A47" s="85"/>
      <c r="B47" s="393" t="s">
        <v>146</v>
      </c>
      <c r="C47" s="393"/>
      <c r="D47" s="393"/>
      <c r="E47" s="393"/>
      <c r="F47" s="393"/>
      <c r="G47" s="393"/>
      <c r="H47" s="393"/>
      <c r="I47" s="393"/>
      <c r="J47" s="393"/>
      <c r="K47" s="393"/>
      <c r="L47" s="393"/>
      <c r="M47" s="393"/>
      <c r="N47" s="393"/>
      <c r="O47" s="393"/>
      <c r="P47" s="393"/>
      <c r="Q47" s="393"/>
      <c r="R47" s="393"/>
      <c r="S47" s="393"/>
      <c r="T47" s="393"/>
      <c r="U47" s="393"/>
      <c r="V47" s="393"/>
      <c r="W47" s="393"/>
      <c r="X47" s="393"/>
      <c r="Y47" s="393"/>
      <c r="Z47" s="393"/>
      <c r="AA47" s="393"/>
      <c r="AB47" s="393"/>
      <c r="AC47" s="26"/>
      <c r="AD47" s="24"/>
      <c r="AF47" s="24"/>
      <c r="AG47" s="24"/>
      <c r="AH47" s="30"/>
      <c r="AI47" s="31"/>
    </row>
    <row r="48" spans="1:35" s="27" customFormat="1" ht="19.5" thickBot="1">
      <c r="A48" s="85"/>
      <c r="B48" s="393"/>
      <c r="C48" s="393"/>
      <c r="D48" s="393"/>
      <c r="E48" s="393"/>
      <c r="F48" s="393"/>
      <c r="G48" s="393"/>
      <c r="H48" s="393"/>
      <c r="I48" s="393"/>
      <c r="J48" s="393"/>
      <c r="K48" s="393"/>
      <c r="L48" s="393"/>
      <c r="M48" s="393"/>
      <c r="N48" s="393"/>
      <c r="O48" s="393"/>
      <c r="P48" s="393"/>
      <c r="Q48" s="393"/>
      <c r="R48" s="393"/>
      <c r="S48" s="393"/>
      <c r="T48" s="393"/>
      <c r="U48" s="393"/>
      <c r="V48" s="393"/>
      <c r="W48" s="393"/>
      <c r="X48" s="393"/>
      <c r="Y48" s="393"/>
      <c r="Z48" s="393"/>
      <c r="AA48" s="393"/>
      <c r="AB48" s="393"/>
      <c r="AC48" s="26"/>
      <c r="AD48" s="24"/>
      <c r="AF48" s="24"/>
      <c r="AG48" s="24"/>
      <c r="AH48" s="30"/>
      <c r="AI48" s="31"/>
    </row>
    <row r="49" spans="1:35">
      <c r="A49" s="63"/>
      <c r="B49" s="355" t="s">
        <v>147</v>
      </c>
      <c r="C49" s="394"/>
      <c r="D49" s="394"/>
      <c r="E49" s="394"/>
      <c r="F49" s="394"/>
      <c r="G49" s="394"/>
      <c r="H49" s="394"/>
      <c r="I49" s="394"/>
      <c r="J49" s="394"/>
      <c r="K49" s="394"/>
      <c r="L49" s="394"/>
      <c r="M49" s="394"/>
      <c r="N49" s="395"/>
      <c r="O49" s="399" t="s">
        <v>148</v>
      </c>
      <c r="P49" s="394"/>
      <c r="Q49" s="394"/>
      <c r="R49" s="394"/>
      <c r="S49" s="394"/>
      <c r="T49" s="394"/>
      <c r="U49" s="394"/>
      <c r="V49" s="394"/>
      <c r="W49" s="394"/>
      <c r="X49" s="394"/>
      <c r="Y49" s="394"/>
      <c r="Z49" s="394"/>
      <c r="AA49" s="394"/>
      <c r="AB49" s="400"/>
      <c r="AI49" s="51" t="b">
        <v>0</v>
      </c>
    </row>
    <row r="50" spans="1:35">
      <c r="A50" s="63"/>
      <c r="B50" s="367"/>
      <c r="C50" s="368"/>
      <c r="D50" s="368"/>
      <c r="E50" s="368"/>
      <c r="F50" s="368"/>
      <c r="G50" s="368"/>
      <c r="H50" s="368"/>
      <c r="I50" s="368"/>
      <c r="J50" s="368"/>
      <c r="K50" s="368"/>
      <c r="L50" s="368"/>
      <c r="M50" s="368"/>
      <c r="N50" s="369"/>
      <c r="O50" s="375"/>
      <c r="P50" s="368"/>
      <c r="Q50" s="368"/>
      <c r="R50" s="368"/>
      <c r="S50" s="368"/>
      <c r="T50" s="368"/>
      <c r="U50" s="368"/>
      <c r="V50" s="368"/>
      <c r="W50" s="368"/>
      <c r="X50" s="368"/>
      <c r="Y50" s="368"/>
      <c r="Z50" s="368"/>
      <c r="AA50" s="368"/>
      <c r="AB50" s="376"/>
      <c r="AI50" s="51" t="b">
        <v>0</v>
      </c>
    </row>
    <row r="51" spans="1:35">
      <c r="A51" s="63"/>
      <c r="B51" s="367"/>
      <c r="C51" s="368"/>
      <c r="D51" s="368"/>
      <c r="E51" s="368"/>
      <c r="F51" s="368"/>
      <c r="G51" s="368"/>
      <c r="H51" s="368"/>
      <c r="I51" s="368"/>
      <c r="J51" s="368"/>
      <c r="K51" s="368"/>
      <c r="L51" s="368"/>
      <c r="M51" s="368"/>
      <c r="N51" s="369"/>
      <c r="O51" s="375"/>
      <c r="P51" s="368"/>
      <c r="Q51" s="368"/>
      <c r="R51" s="368"/>
      <c r="S51" s="368"/>
      <c r="T51" s="368"/>
      <c r="U51" s="368"/>
      <c r="V51" s="368"/>
      <c r="W51" s="368"/>
      <c r="X51" s="368"/>
      <c r="Y51" s="368"/>
      <c r="Z51" s="368"/>
      <c r="AA51" s="368"/>
      <c r="AB51" s="376"/>
      <c r="AI51" s="51" t="b">
        <v>0</v>
      </c>
    </row>
    <row r="52" spans="1:35">
      <c r="A52" s="63"/>
      <c r="B52" s="396"/>
      <c r="C52" s="397"/>
      <c r="D52" s="397"/>
      <c r="E52" s="397"/>
      <c r="F52" s="397"/>
      <c r="G52" s="397"/>
      <c r="H52" s="397"/>
      <c r="I52" s="397"/>
      <c r="J52" s="397"/>
      <c r="K52" s="397"/>
      <c r="L52" s="397"/>
      <c r="M52" s="397"/>
      <c r="N52" s="398"/>
      <c r="O52" s="401"/>
      <c r="P52" s="397"/>
      <c r="Q52" s="397"/>
      <c r="R52" s="397"/>
      <c r="S52" s="397"/>
      <c r="T52" s="397"/>
      <c r="U52" s="397"/>
      <c r="V52" s="397"/>
      <c r="W52" s="397"/>
      <c r="X52" s="397"/>
      <c r="Y52" s="397"/>
      <c r="Z52" s="397"/>
      <c r="AA52" s="397"/>
      <c r="AB52" s="402"/>
      <c r="AI52" s="51" t="b">
        <v>0</v>
      </c>
    </row>
    <row r="53" spans="1:35">
      <c r="A53" s="63"/>
      <c r="B53" s="364" t="s">
        <v>149</v>
      </c>
      <c r="C53" s="365"/>
      <c r="D53" s="365"/>
      <c r="E53" s="365"/>
      <c r="F53" s="365"/>
      <c r="G53" s="365"/>
      <c r="H53" s="365"/>
      <c r="I53" s="365"/>
      <c r="J53" s="365"/>
      <c r="K53" s="365"/>
      <c r="L53" s="365"/>
      <c r="M53" s="365"/>
      <c r="N53" s="366"/>
      <c r="O53" s="373" t="s">
        <v>150</v>
      </c>
      <c r="P53" s="365"/>
      <c r="Q53" s="365"/>
      <c r="R53" s="365"/>
      <c r="S53" s="365"/>
      <c r="T53" s="365"/>
      <c r="U53" s="365"/>
      <c r="V53" s="365"/>
      <c r="W53" s="365"/>
      <c r="X53" s="365"/>
      <c r="Y53" s="365"/>
      <c r="Z53" s="365"/>
      <c r="AA53" s="365"/>
      <c r="AB53" s="374"/>
      <c r="AI53" s="24" t="b">
        <v>0</v>
      </c>
    </row>
    <row r="54" spans="1:35">
      <c r="A54" s="63"/>
      <c r="B54" s="367"/>
      <c r="C54" s="368"/>
      <c r="D54" s="368"/>
      <c r="E54" s="368"/>
      <c r="F54" s="368"/>
      <c r="G54" s="368"/>
      <c r="H54" s="368"/>
      <c r="I54" s="368"/>
      <c r="J54" s="368"/>
      <c r="K54" s="368"/>
      <c r="L54" s="368"/>
      <c r="M54" s="368"/>
      <c r="N54" s="369"/>
      <c r="O54" s="375"/>
      <c r="P54" s="368"/>
      <c r="Q54" s="368"/>
      <c r="R54" s="368"/>
      <c r="S54" s="368"/>
      <c r="T54" s="368"/>
      <c r="U54" s="368"/>
      <c r="V54" s="368"/>
      <c r="W54" s="368"/>
      <c r="X54" s="368"/>
      <c r="Y54" s="368"/>
      <c r="Z54" s="368"/>
      <c r="AA54" s="368"/>
      <c r="AB54" s="376"/>
      <c r="AI54" s="24" t="b">
        <v>0</v>
      </c>
    </row>
    <row r="55" spans="1:35">
      <c r="A55" s="63"/>
      <c r="B55" s="367"/>
      <c r="C55" s="368"/>
      <c r="D55" s="368"/>
      <c r="E55" s="368"/>
      <c r="F55" s="368"/>
      <c r="G55" s="368"/>
      <c r="H55" s="368"/>
      <c r="I55" s="368"/>
      <c r="J55" s="368"/>
      <c r="K55" s="368"/>
      <c r="L55" s="368"/>
      <c r="M55" s="368"/>
      <c r="N55" s="369"/>
      <c r="O55" s="375"/>
      <c r="P55" s="368"/>
      <c r="Q55" s="368"/>
      <c r="R55" s="368"/>
      <c r="S55" s="368"/>
      <c r="T55" s="368"/>
      <c r="U55" s="368"/>
      <c r="V55" s="368"/>
      <c r="W55" s="368"/>
      <c r="X55" s="368"/>
      <c r="Y55" s="368"/>
      <c r="Z55" s="368"/>
      <c r="AA55" s="368"/>
      <c r="AB55" s="376"/>
      <c r="AI55" s="24" t="b">
        <v>0</v>
      </c>
    </row>
    <row r="56" spans="1:35">
      <c r="A56" s="63"/>
      <c r="B56" s="367"/>
      <c r="C56" s="368"/>
      <c r="D56" s="368"/>
      <c r="E56" s="368"/>
      <c r="F56" s="368"/>
      <c r="G56" s="368"/>
      <c r="H56" s="368"/>
      <c r="I56" s="368"/>
      <c r="J56" s="368"/>
      <c r="K56" s="368"/>
      <c r="L56" s="368"/>
      <c r="M56" s="368"/>
      <c r="N56" s="369"/>
      <c r="O56" s="373" t="s">
        <v>151</v>
      </c>
      <c r="P56" s="365"/>
      <c r="Q56" s="365"/>
      <c r="R56" s="365"/>
      <c r="S56" s="365"/>
      <c r="T56" s="365"/>
      <c r="U56" s="365"/>
      <c r="V56" s="365"/>
      <c r="W56" s="365"/>
      <c r="X56" s="365"/>
      <c r="Y56" s="365"/>
      <c r="Z56" s="365"/>
      <c r="AA56" s="365"/>
      <c r="AB56" s="374"/>
    </row>
    <row r="57" spans="1:35">
      <c r="A57" s="63"/>
      <c r="B57" s="367"/>
      <c r="C57" s="368"/>
      <c r="D57" s="368"/>
      <c r="E57" s="368"/>
      <c r="F57" s="368"/>
      <c r="G57" s="368"/>
      <c r="H57" s="368"/>
      <c r="I57" s="368"/>
      <c r="J57" s="368"/>
      <c r="K57" s="368"/>
      <c r="L57" s="368"/>
      <c r="M57" s="368"/>
      <c r="N57" s="369"/>
      <c r="O57" s="375"/>
      <c r="P57" s="368"/>
      <c r="Q57" s="368"/>
      <c r="R57" s="368"/>
      <c r="S57" s="368"/>
      <c r="T57" s="368"/>
      <c r="U57" s="368"/>
      <c r="V57" s="368"/>
      <c r="W57" s="368"/>
      <c r="X57" s="368"/>
      <c r="Y57" s="368"/>
      <c r="Z57" s="368"/>
      <c r="AA57" s="368"/>
      <c r="AB57" s="376"/>
    </row>
    <row r="58" spans="1:35" ht="19.5" thickBot="1">
      <c r="A58" s="63"/>
      <c r="B58" s="370"/>
      <c r="C58" s="371"/>
      <c r="D58" s="371"/>
      <c r="E58" s="371"/>
      <c r="F58" s="371"/>
      <c r="G58" s="371"/>
      <c r="H58" s="371"/>
      <c r="I58" s="371"/>
      <c r="J58" s="371"/>
      <c r="K58" s="371"/>
      <c r="L58" s="371"/>
      <c r="M58" s="371"/>
      <c r="N58" s="372"/>
      <c r="O58" s="377"/>
      <c r="P58" s="371"/>
      <c r="Q58" s="371"/>
      <c r="R58" s="371"/>
      <c r="S58" s="371"/>
      <c r="T58" s="371"/>
      <c r="U58" s="371"/>
      <c r="V58" s="371"/>
      <c r="W58" s="371"/>
      <c r="X58" s="371"/>
      <c r="Y58" s="371"/>
      <c r="Z58" s="371"/>
      <c r="AA58" s="371"/>
      <c r="AB58" s="378"/>
    </row>
    <row r="59" spans="1:35" s="27" customFormat="1">
      <c r="A59" s="85"/>
      <c r="B59" s="84"/>
      <c r="C59" s="84"/>
      <c r="D59" s="84"/>
      <c r="E59" s="84"/>
      <c r="F59" s="84"/>
      <c r="G59" s="84"/>
      <c r="H59" s="84"/>
      <c r="I59" s="84"/>
      <c r="J59" s="84"/>
      <c r="K59" s="84"/>
      <c r="L59" s="84"/>
      <c r="M59" s="84"/>
      <c r="N59" s="84"/>
      <c r="O59" s="84"/>
      <c r="P59" s="84"/>
      <c r="Q59" s="84"/>
      <c r="R59" s="84"/>
      <c r="S59" s="84"/>
      <c r="T59" s="84"/>
      <c r="U59" s="84"/>
      <c r="V59" s="84"/>
      <c r="W59" s="84"/>
      <c r="X59" s="84"/>
      <c r="Y59" s="84"/>
      <c r="Z59" s="84"/>
      <c r="AA59" s="84"/>
      <c r="AB59" s="84"/>
      <c r="AC59" s="26"/>
      <c r="AD59" s="24"/>
      <c r="AF59" s="24"/>
      <c r="AG59" s="24"/>
      <c r="AH59" s="30"/>
      <c r="AI59" s="31"/>
    </row>
    <row r="60" spans="1:35" ht="19.5" customHeight="1">
      <c r="A60" s="63"/>
      <c r="B60" s="67" t="s">
        <v>144</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I60" s="51" t="b">
        <v>0</v>
      </c>
    </row>
    <row r="61" spans="1:35" ht="66.599999999999994" customHeight="1" thickBot="1">
      <c r="A61" s="63"/>
      <c r="B61" s="354" t="s">
        <v>171</v>
      </c>
      <c r="C61" s="354"/>
      <c r="D61" s="354"/>
      <c r="E61" s="354"/>
      <c r="F61" s="354"/>
      <c r="G61" s="354"/>
      <c r="H61" s="354"/>
      <c r="I61" s="354"/>
      <c r="J61" s="354"/>
      <c r="K61" s="354"/>
      <c r="L61" s="354"/>
      <c r="M61" s="354"/>
      <c r="N61" s="354"/>
      <c r="O61" s="354"/>
      <c r="P61" s="354"/>
      <c r="Q61" s="354"/>
      <c r="R61" s="354"/>
      <c r="S61" s="354"/>
      <c r="T61" s="354"/>
      <c r="U61" s="354"/>
      <c r="V61" s="354"/>
      <c r="W61" s="354"/>
      <c r="X61" s="354"/>
      <c r="Y61" s="354"/>
      <c r="Z61" s="354"/>
      <c r="AA61" s="354"/>
      <c r="AB61" s="354"/>
      <c r="AI61" s="51" t="b">
        <v>0</v>
      </c>
    </row>
    <row r="62" spans="1:35" ht="18.75" customHeight="1">
      <c r="A62" s="63"/>
      <c r="B62" s="355" t="s">
        <v>170</v>
      </c>
      <c r="C62" s="356"/>
      <c r="D62" s="356"/>
      <c r="E62" s="356"/>
      <c r="F62" s="356"/>
      <c r="G62" s="356"/>
      <c r="H62" s="356"/>
      <c r="I62" s="356"/>
      <c r="J62" s="356"/>
      <c r="K62" s="356"/>
      <c r="L62" s="356"/>
      <c r="M62" s="356"/>
      <c r="N62" s="356"/>
      <c r="O62" s="356"/>
      <c r="P62" s="356"/>
      <c r="Q62" s="356"/>
      <c r="R62" s="356"/>
      <c r="S62" s="356"/>
      <c r="T62" s="356"/>
      <c r="U62" s="356"/>
      <c r="V62" s="356"/>
      <c r="W62" s="356"/>
      <c r="X62" s="356"/>
      <c r="Y62" s="356"/>
      <c r="Z62" s="356"/>
      <c r="AA62" s="356"/>
      <c r="AB62" s="357"/>
      <c r="AI62" s="51" t="b">
        <v>0</v>
      </c>
    </row>
    <row r="63" spans="1:35">
      <c r="A63" s="63"/>
      <c r="B63" s="358"/>
      <c r="C63" s="359"/>
      <c r="D63" s="359"/>
      <c r="E63" s="359"/>
      <c r="F63" s="359"/>
      <c r="G63" s="359"/>
      <c r="H63" s="359"/>
      <c r="I63" s="359"/>
      <c r="J63" s="359"/>
      <c r="K63" s="359"/>
      <c r="L63" s="359"/>
      <c r="M63" s="359"/>
      <c r="N63" s="359"/>
      <c r="O63" s="359"/>
      <c r="P63" s="359"/>
      <c r="Q63" s="359"/>
      <c r="R63" s="359"/>
      <c r="S63" s="359"/>
      <c r="T63" s="359"/>
      <c r="U63" s="359"/>
      <c r="V63" s="359"/>
      <c r="W63" s="359"/>
      <c r="X63" s="359"/>
      <c r="Y63" s="359"/>
      <c r="Z63" s="359"/>
      <c r="AA63" s="359"/>
      <c r="AB63" s="360"/>
      <c r="AI63" s="51" t="b">
        <v>0</v>
      </c>
    </row>
    <row r="64" spans="1:35">
      <c r="A64" s="63"/>
      <c r="B64" s="358"/>
      <c r="C64" s="359"/>
      <c r="D64" s="359"/>
      <c r="E64" s="359"/>
      <c r="F64" s="359"/>
      <c r="G64" s="359"/>
      <c r="H64" s="359"/>
      <c r="I64" s="359"/>
      <c r="J64" s="359"/>
      <c r="K64" s="359"/>
      <c r="L64" s="359"/>
      <c r="M64" s="359"/>
      <c r="N64" s="359"/>
      <c r="O64" s="359"/>
      <c r="P64" s="359"/>
      <c r="Q64" s="359"/>
      <c r="R64" s="359"/>
      <c r="S64" s="359"/>
      <c r="T64" s="359"/>
      <c r="U64" s="359"/>
      <c r="V64" s="359"/>
      <c r="W64" s="359"/>
      <c r="X64" s="359"/>
      <c r="Y64" s="359"/>
      <c r="Z64" s="359"/>
      <c r="AA64" s="359"/>
      <c r="AB64" s="360"/>
      <c r="AI64" s="51" t="b">
        <v>0</v>
      </c>
    </row>
    <row r="65" spans="1:35">
      <c r="A65" s="63"/>
      <c r="B65" s="358"/>
      <c r="C65" s="359"/>
      <c r="D65" s="359"/>
      <c r="E65" s="359"/>
      <c r="F65" s="359"/>
      <c r="G65" s="359"/>
      <c r="H65" s="359"/>
      <c r="I65" s="359"/>
      <c r="J65" s="359"/>
      <c r="K65" s="359"/>
      <c r="L65" s="359"/>
      <c r="M65" s="359"/>
      <c r="N65" s="359"/>
      <c r="O65" s="359"/>
      <c r="P65" s="359"/>
      <c r="Q65" s="359"/>
      <c r="R65" s="359"/>
      <c r="S65" s="359"/>
      <c r="T65" s="359"/>
      <c r="U65" s="359"/>
      <c r="V65" s="359"/>
      <c r="W65" s="359"/>
      <c r="X65" s="359"/>
      <c r="Y65" s="359"/>
      <c r="Z65" s="359"/>
      <c r="AA65" s="359"/>
      <c r="AB65" s="360"/>
      <c r="AI65" s="51" t="b">
        <v>0</v>
      </c>
    </row>
    <row r="66" spans="1:35">
      <c r="A66" s="63"/>
      <c r="B66" s="358"/>
      <c r="C66" s="359"/>
      <c r="D66" s="359"/>
      <c r="E66" s="359"/>
      <c r="F66" s="359"/>
      <c r="G66" s="359"/>
      <c r="H66" s="359"/>
      <c r="I66" s="359"/>
      <c r="J66" s="359"/>
      <c r="K66" s="359"/>
      <c r="L66" s="359"/>
      <c r="M66" s="359"/>
      <c r="N66" s="359"/>
      <c r="O66" s="359"/>
      <c r="P66" s="359"/>
      <c r="Q66" s="359"/>
      <c r="R66" s="359"/>
      <c r="S66" s="359"/>
      <c r="T66" s="359"/>
      <c r="U66" s="359"/>
      <c r="V66" s="359"/>
      <c r="W66" s="359"/>
      <c r="X66" s="359"/>
      <c r="Y66" s="359"/>
      <c r="Z66" s="359"/>
      <c r="AA66" s="359"/>
      <c r="AB66" s="360"/>
      <c r="AI66" s="24" t="b">
        <v>0</v>
      </c>
    </row>
    <row r="67" spans="1:35">
      <c r="A67" s="63"/>
      <c r="B67" s="358"/>
      <c r="C67" s="359"/>
      <c r="D67" s="359"/>
      <c r="E67" s="359"/>
      <c r="F67" s="359"/>
      <c r="G67" s="359"/>
      <c r="H67" s="359"/>
      <c r="I67" s="359"/>
      <c r="J67" s="359"/>
      <c r="K67" s="359"/>
      <c r="L67" s="359"/>
      <c r="M67" s="359"/>
      <c r="N67" s="359"/>
      <c r="O67" s="359"/>
      <c r="P67" s="359"/>
      <c r="Q67" s="359"/>
      <c r="R67" s="359"/>
      <c r="S67" s="359"/>
      <c r="T67" s="359"/>
      <c r="U67" s="359"/>
      <c r="V67" s="359"/>
      <c r="W67" s="359"/>
      <c r="X67" s="359"/>
      <c r="Y67" s="359"/>
      <c r="Z67" s="359"/>
      <c r="AA67" s="359"/>
      <c r="AB67" s="360"/>
      <c r="AI67" s="24" t="b">
        <v>0</v>
      </c>
    </row>
    <row r="68" spans="1:35">
      <c r="A68" s="63"/>
      <c r="B68" s="358"/>
      <c r="C68" s="359"/>
      <c r="D68" s="359"/>
      <c r="E68" s="359"/>
      <c r="F68" s="359"/>
      <c r="G68" s="359"/>
      <c r="H68" s="359"/>
      <c r="I68" s="359"/>
      <c r="J68" s="359"/>
      <c r="K68" s="359"/>
      <c r="L68" s="359"/>
      <c r="M68" s="359"/>
      <c r="N68" s="359"/>
      <c r="O68" s="359"/>
      <c r="P68" s="359"/>
      <c r="Q68" s="359"/>
      <c r="R68" s="359"/>
      <c r="S68" s="359"/>
      <c r="T68" s="359"/>
      <c r="U68" s="359"/>
      <c r="V68" s="359"/>
      <c r="W68" s="359"/>
      <c r="X68" s="359"/>
      <c r="Y68" s="359"/>
      <c r="Z68" s="359"/>
      <c r="AA68" s="359"/>
      <c r="AB68" s="360"/>
      <c r="AI68" s="24" t="b">
        <v>0</v>
      </c>
    </row>
    <row r="69" spans="1:35">
      <c r="A69" s="63"/>
      <c r="B69" s="358"/>
      <c r="C69" s="359"/>
      <c r="D69" s="359"/>
      <c r="E69" s="359"/>
      <c r="F69" s="359"/>
      <c r="G69" s="359"/>
      <c r="H69" s="359"/>
      <c r="I69" s="359"/>
      <c r="J69" s="359"/>
      <c r="K69" s="359"/>
      <c r="L69" s="359"/>
      <c r="M69" s="359"/>
      <c r="N69" s="359"/>
      <c r="O69" s="359"/>
      <c r="P69" s="359"/>
      <c r="Q69" s="359"/>
      <c r="R69" s="359"/>
      <c r="S69" s="359"/>
      <c r="T69" s="359"/>
      <c r="U69" s="359"/>
      <c r="V69" s="359"/>
      <c r="W69" s="359"/>
      <c r="X69" s="359"/>
      <c r="Y69" s="359"/>
      <c r="Z69" s="359"/>
      <c r="AA69" s="359"/>
      <c r="AB69" s="360"/>
    </row>
    <row r="70" spans="1:35">
      <c r="A70" s="63"/>
      <c r="B70" s="78"/>
      <c r="C70" s="361"/>
      <c r="D70" s="361"/>
      <c r="E70" s="361"/>
      <c r="F70" s="361"/>
      <c r="G70" s="361"/>
      <c r="H70" s="361"/>
      <c r="I70" s="361"/>
      <c r="J70" s="361"/>
      <c r="K70" s="361"/>
      <c r="L70" s="361"/>
      <c r="M70" s="361"/>
      <c r="N70" s="361"/>
      <c r="O70" s="361"/>
      <c r="P70" s="361"/>
      <c r="Q70" s="361"/>
      <c r="R70" s="361"/>
      <c r="S70" s="361"/>
      <c r="T70" s="361"/>
      <c r="U70" s="361"/>
      <c r="V70" s="361"/>
      <c r="W70" s="361"/>
      <c r="X70" s="361"/>
      <c r="Y70" s="361"/>
      <c r="Z70" s="361"/>
      <c r="AA70" s="361"/>
      <c r="AB70" s="79"/>
    </row>
    <row r="71" spans="1:35">
      <c r="A71" s="63"/>
      <c r="B71" s="78"/>
      <c r="C71" s="361"/>
      <c r="D71" s="361"/>
      <c r="E71" s="361"/>
      <c r="F71" s="361"/>
      <c r="G71" s="361"/>
      <c r="H71" s="361"/>
      <c r="I71" s="361"/>
      <c r="J71" s="361"/>
      <c r="K71" s="361"/>
      <c r="L71" s="361"/>
      <c r="M71" s="361"/>
      <c r="N71" s="361"/>
      <c r="O71" s="361"/>
      <c r="P71" s="361"/>
      <c r="Q71" s="361"/>
      <c r="R71" s="361"/>
      <c r="S71" s="361"/>
      <c r="T71" s="361"/>
      <c r="U71" s="361"/>
      <c r="V71" s="361"/>
      <c r="W71" s="361"/>
      <c r="X71" s="361"/>
      <c r="Y71" s="361"/>
      <c r="Z71" s="361"/>
      <c r="AA71" s="361"/>
      <c r="AB71" s="79"/>
    </row>
    <row r="72" spans="1:35">
      <c r="A72" s="63"/>
      <c r="B72" s="78"/>
      <c r="C72" s="361"/>
      <c r="D72" s="361"/>
      <c r="E72" s="361"/>
      <c r="F72" s="361"/>
      <c r="G72" s="361"/>
      <c r="H72" s="361"/>
      <c r="I72" s="361"/>
      <c r="J72" s="361"/>
      <c r="K72" s="361"/>
      <c r="L72" s="361"/>
      <c r="M72" s="361"/>
      <c r="N72" s="361"/>
      <c r="O72" s="361"/>
      <c r="P72" s="361"/>
      <c r="Q72" s="361"/>
      <c r="R72" s="361"/>
      <c r="S72" s="361"/>
      <c r="T72" s="361"/>
      <c r="U72" s="361"/>
      <c r="V72" s="361"/>
      <c r="W72" s="361"/>
      <c r="X72" s="361"/>
      <c r="Y72" s="361"/>
      <c r="Z72" s="361"/>
      <c r="AA72" s="361"/>
      <c r="AB72" s="79"/>
    </row>
    <row r="73" spans="1:35">
      <c r="A73" s="63"/>
      <c r="B73" s="78"/>
      <c r="C73" s="361"/>
      <c r="D73" s="361"/>
      <c r="E73" s="361"/>
      <c r="F73" s="361"/>
      <c r="G73" s="361"/>
      <c r="H73" s="361"/>
      <c r="I73" s="361"/>
      <c r="J73" s="361"/>
      <c r="K73" s="361"/>
      <c r="L73" s="361"/>
      <c r="M73" s="361"/>
      <c r="N73" s="361"/>
      <c r="O73" s="361"/>
      <c r="P73" s="361"/>
      <c r="Q73" s="361"/>
      <c r="R73" s="361"/>
      <c r="S73" s="361"/>
      <c r="T73" s="361"/>
      <c r="U73" s="361"/>
      <c r="V73" s="361"/>
      <c r="W73" s="361"/>
      <c r="X73" s="361"/>
      <c r="Y73" s="361"/>
      <c r="Z73" s="361"/>
      <c r="AA73" s="361"/>
      <c r="AB73" s="79"/>
    </row>
    <row r="74" spans="1:35" ht="19.5" thickBot="1">
      <c r="A74" s="63"/>
      <c r="B74" s="80"/>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1"/>
    </row>
    <row r="75" spans="1:35">
      <c r="A75" s="22"/>
      <c r="B75" s="22" t="s">
        <v>155</v>
      </c>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G75" s="27"/>
      <c r="AI75" s="44" t="b">
        <v>0</v>
      </c>
    </row>
    <row r="76" spans="1:35" ht="16.5" customHeight="1">
      <c r="AG76" s="27"/>
      <c r="AI76" s="44"/>
    </row>
    <row r="77" spans="1:35" ht="20.25" customHeight="1">
      <c r="B77" s="52"/>
      <c r="AG77" s="27"/>
      <c r="AI77" s="44" t="b">
        <v>0</v>
      </c>
    </row>
    <row r="78" spans="1:35">
      <c r="B78" s="53"/>
      <c r="AG78" s="27"/>
      <c r="AI78" s="44" t="b">
        <v>0</v>
      </c>
    </row>
    <row r="79" spans="1:35" ht="20.25" customHeight="1">
      <c r="A79" s="30"/>
      <c r="B79" s="362"/>
      <c r="C79" s="362"/>
      <c r="D79" s="362"/>
      <c r="E79" s="362"/>
      <c r="F79" s="362"/>
      <c r="G79" s="362"/>
      <c r="H79" s="362"/>
      <c r="I79" s="362"/>
      <c r="J79" s="362"/>
      <c r="K79" s="362"/>
      <c r="L79" s="362"/>
      <c r="M79" s="362"/>
      <c r="N79" s="362"/>
      <c r="O79" s="362"/>
      <c r="P79" s="363"/>
      <c r="Q79" s="363"/>
      <c r="R79" s="363"/>
      <c r="S79" s="363"/>
      <c r="T79" s="363"/>
      <c r="U79" s="363"/>
      <c r="V79" s="363"/>
      <c r="W79" s="363"/>
      <c r="X79" s="363"/>
      <c r="Y79" s="363"/>
      <c r="Z79" s="363"/>
      <c r="AA79" s="363"/>
      <c r="AB79" s="54"/>
      <c r="AC79" s="30"/>
      <c r="AD79" s="30"/>
      <c r="AG79" s="27"/>
      <c r="AI79" s="44" t="b">
        <v>0</v>
      </c>
    </row>
    <row r="80" spans="1:35" ht="21" customHeight="1">
      <c r="A80" s="30"/>
      <c r="B80" s="350"/>
      <c r="C80" s="350"/>
      <c r="D80" s="350"/>
      <c r="E80" s="350"/>
      <c r="F80" s="350"/>
      <c r="G80" s="350"/>
      <c r="H80" s="350"/>
      <c r="I80" s="350"/>
      <c r="J80" s="350"/>
      <c r="K80" s="350"/>
      <c r="L80" s="350"/>
      <c r="M80" s="350"/>
      <c r="N80" s="350"/>
      <c r="O80" s="350"/>
      <c r="P80" s="351"/>
      <c r="Q80" s="351"/>
      <c r="R80" s="351"/>
      <c r="S80" s="351"/>
      <c r="T80" s="351"/>
      <c r="U80" s="351"/>
      <c r="V80" s="351"/>
      <c r="W80" s="351"/>
      <c r="X80" s="351"/>
      <c r="Y80" s="351"/>
      <c r="Z80" s="351"/>
      <c r="AA80" s="351"/>
      <c r="AB80" s="30"/>
      <c r="AC80" s="30"/>
      <c r="AD80" s="30"/>
      <c r="AG80" s="27"/>
      <c r="AI80" s="44" t="b">
        <v>0</v>
      </c>
    </row>
    <row r="81" spans="1:35" ht="21" customHeight="1">
      <c r="A81" s="30"/>
      <c r="B81" s="350"/>
      <c r="C81" s="350"/>
      <c r="D81" s="350"/>
      <c r="E81" s="350"/>
      <c r="F81" s="350"/>
      <c r="G81" s="350"/>
      <c r="H81" s="350"/>
      <c r="I81" s="350"/>
      <c r="J81" s="350"/>
      <c r="K81" s="350"/>
      <c r="L81" s="350"/>
      <c r="M81" s="350"/>
      <c r="N81" s="350"/>
      <c r="O81" s="350"/>
      <c r="P81" s="351"/>
      <c r="Q81" s="351"/>
      <c r="R81" s="351"/>
      <c r="S81" s="351"/>
      <c r="T81" s="351"/>
      <c r="U81" s="351"/>
      <c r="V81" s="351"/>
      <c r="W81" s="351"/>
      <c r="X81" s="351"/>
      <c r="Y81" s="351"/>
      <c r="Z81" s="351"/>
      <c r="AA81" s="351"/>
      <c r="AB81" s="30"/>
      <c r="AC81" s="30"/>
      <c r="AD81" s="30"/>
      <c r="AG81" s="27"/>
      <c r="AI81" s="44" t="b">
        <v>0</v>
      </c>
    </row>
    <row r="82" spans="1:35" ht="21" customHeight="1">
      <c r="A82" s="30"/>
      <c r="B82" s="350"/>
      <c r="C82" s="350"/>
      <c r="D82" s="350"/>
      <c r="E82" s="350"/>
      <c r="F82" s="350"/>
      <c r="G82" s="350"/>
      <c r="H82" s="350"/>
      <c r="I82" s="350"/>
      <c r="J82" s="350"/>
      <c r="K82" s="350"/>
      <c r="L82" s="350"/>
      <c r="M82" s="350"/>
      <c r="N82" s="350"/>
      <c r="O82" s="350"/>
      <c r="P82" s="77"/>
      <c r="Q82" s="77"/>
      <c r="R82" s="77"/>
      <c r="S82" s="77"/>
      <c r="T82" s="351"/>
      <c r="U82" s="351"/>
      <c r="V82" s="351"/>
      <c r="W82" s="351"/>
      <c r="X82" s="351"/>
      <c r="Y82" s="351"/>
      <c r="Z82" s="351"/>
      <c r="AA82" s="351"/>
      <c r="AB82" s="30"/>
      <c r="AC82" s="30"/>
      <c r="AD82" s="30"/>
      <c r="AG82" s="27"/>
      <c r="AI82" s="44" t="b">
        <v>0</v>
      </c>
    </row>
    <row r="83" spans="1:35" ht="21" customHeight="1">
      <c r="A83" s="30"/>
      <c r="B83" s="350"/>
      <c r="C83" s="350"/>
      <c r="D83" s="350"/>
      <c r="E83" s="350"/>
      <c r="F83" s="350"/>
      <c r="G83" s="350"/>
      <c r="H83" s="350"/>
      <c r="I83" s="350"/>
      <c r="J83" s="350"/>
      <c r="K83" s="350"/>
      <c r="L83" s="350"/>
      <c r="M83" s="350"/>
      <c r="N83" s="350"/>
      <c r="O83" s="350"/>
      <c r="P83" s="351"/>
      <c r="Q83" s="351"/>
      <c r="R83" s="351"/>
      <c r="S83" s="351"/>
      <c r="T83" s="351"/>
      <c r="U83" s="351"/>
      <c r="V83" s="351"/>
      <c r="W83" s="351"/>
      <c r="X83" s="351"/>
      <c r="Y83" s="351"/>
      <c r="Z83" s="351"/>
      <c r="AA83" s="351"/>
      <c r="AB83" s="30"/>
      <c r="AC83" s="30"/>
      <c r="AD83" s="30"/>
      <c r="AI83" s="44" t="b">
        <v>0</v>
      </c>
    </row>
    <row r="84" spans="1:35" ht="21" customHeight="1">
      <c r="A84" s="30"/>
      <c r="B84" s="350"/>
      <c r="C84" s="350"/>
      <c r="D84" s="350"/>
      <c r="E84" s="350"/>
      <c r="F84" s="350"/>
      <c r="G84" s="350"/>
      <c r="H84" s="350"/>
      <c r="I84" s="350"/>
      <c r="J84" s="350"/>
      <c r="K84" s="350"/>
      <c r="L84" s="350"/>
      <c r="M84" s="350"/>
      <c r="N84" s="350"/>
      <c r="O84" s="350"/>
      <c r="P84" s="351"/>
      <c r="Q84" s="351"/>
      <c r="R84" s="351"/>
      <c r="S84" s="351"/>
      <c r="T84" s="351"/>
      <c r="U84" s="351"/>
      <c r="V84" s="351"/>
      <c r="W84" s="351"/>
      <c r="X84" s="351"/>
      <c r="Y84" s="351"/>
      <c r="Z84" s="351"/>
      <c r="AA84" s="351"/>
      <c r="AB84" s="30"/>
      <c r="AC84" s="30"/>
      <c r="AD84" s="30"/>
      <c r="AI84" s="44" t="b">
        <v>0</v>
      </c>
    </row>
    <row r="85" spans="1:35" ht="21" customHeight="1">
      <c r="A85" s="30"/>
      <c r="B85" s="352"/>
      <c r="C85" s="352"/>
      <c r="D85" s="352"/>
      <c r="E85" s="352"/>
      <c r="F85" s="352"/>
      <c r="G85" s="352"/>
      <c r="H85" s="352"/>
      <c r="I85" s="352"/>
      <c r="J85" s="352"/>
      <c r="K85" s="352"/>
      <c r="L85" s="352"/>
      <c r="M85" s="352"/>
      <c r="N85" s="352"/>
      <c r="O85" s="352"/>
      <c r="P85" s="353"/>
      <c r="Q85" s="353"/>
      <c r="R85" s="353"/>
      <c r="S85" s="353"/>
      <c r="T85" s="353"/>
      <c r="U85" s="353"/>
      <c r="V85" s="353"/>
      <c r="W85" s="353"/>
      <c r="X85" s="353"/>
      <c r="Y85" s="353"/>
      <c r="Z85" s="353"/>
      <c r="AA85" s="353"/>
      <c r="AB85" s="30"/>
      <c r="AC85" s="30"/>
      <c r="AD85" s="30"/>
      <c r="AI85" s="44" t="b">
        <v>0</v>
      </c>
    </row>
    <row r="86" spans="1:35">
      <c r="A86" s="30"/>
      <c r="B86" s="30"/>
      <c r="C86" s="30"/>
      <c r="D86" s="30"/>
      <c r="E86" s="30"/>
      <c r="F86" s="30"/>
      <c r="G86" s="30"/>
      <c r="H86" s="30"/>
      <c r="I86" s="30"/>
      <c r="J86" s="30"/>
      <c r="K86" s="30"/>
      <c r="L86" s="30"/>
      <c r="M86" s="30"/>
      <c r="N86" s="30"/>
      <c r="O86" s="30"/>
      <c r="P86" s="30"/>
      <c r="Q86" s="30"/>
      <c r="R86" s="30"/>
      <c r="S86" s="30"/>
      <c r="T86" s="30"/>
      <c r="U86" s="30"/>
      <c r="V86" s="30"/>
      <c r="W86" s="30"/>
      <c r="X86" s="30"/>
      <c r="Y86" s="30"/>
      <c r="Z86" s="30"/>
      <c r="AA86" s="30"/>
      <c r="AB86" s="30"/>
      <c r="AC86" s="30"/>
      <c r="AD86" s="30"/>
      <c r="AI86" s="44" t="b">
        <v>0</v>
      </c>
    </row>
    <row r="87" spans="1:35">
      <c r="A87" s="30"/>
      <c r="B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I87" s="44" t="b">
        <v>0</v>
      </c>
    </row>
    <row r="88" spans="1:35">
      <c r="A88" s="30"/>
      <c r="B88" s="30"/>
      <c r="C88" s="30"/>
      <c r="D88" s="30"/>
      <c r="E88" s="30"/>
      <c r="F88" s="30"/>
      <c r="G88" s="30"/>
      <c r="H88" s="30"/>
      <c r="I88" s="30"/>
      <c r="J88" s="30"/>
      <c r="K88" s="30"/>
      <c r="L88" s="30"/>
      <c r="M88" s="30"/>
      <c r="N88" s="30"/>
      <c r="O88" s="30"/>
      <c r="P88" s="30"/>
      <c r="Q88" s="30"/>
      <c r="R88" s="30"/>
      <c r="S88" s="30"/>
      <c r="T88" s="30"/>
      <c r="U88" s="30"/>
      <c r="V88" s="30"/>
      <c r="W88" s="30"/>
      <c r="X88" s="30"/>
      <c r="Y88" s="30"/>
      <c r="Z88" s="30"/>
      <c r="AA88" s="30"/>
      <c r="AB88" s="30"/>
      <c r="AC88" s="30"/>
      <c r="AD88" s="30"/>
      <c r="AI88" s="44" t="b">
        <v>0</v>
      </c>
    </row>
    <row r="89" spans="1:35">
      <c r="A89" s="30"/>
      <c r="B89" s="30"/>
      <c r="C89" s="30"/>
      <c r="D89" s="30"/>
      <c r="E89" s="30"/>
      <c r="F89" s="30"/>
      <c r="G89" s="30"/>
      <c r="H89" s="30"/>
      <c r="I89" s="30"/>
      <c r="J89" s="30"/>
      <c r="K89" s="30"/>
      <c r="L89" s="30"/>
      <c r="M89" s="30"/>
      <c r="N89" s="30"/>
      <c r="O89" s="30"/>
      <c r="P89" s="30"/>
      <c r="Q89" s="30"/>
      <c r="R89" s="30"/>
      <c r="S89" s="30"/>
      <c r="T89" s="30"/>
      <c r="U89" s="30"/>
      <c r="V89" s="30"/>
      <c r="W89" s="30"/>
      <c r="X89" s="30"/>
      <c r="Y89" s="30"/>
      <c r="Z89" s="30"/>
      <c r="AA89" s="30"/>
      <c r="AB89" s="30"/>
      <c r="AC89" s="30"/>
      <c r="AD89" s="30"/>
      <c r="AI89" s="44" t="b">
        <v>0</v>
      </c>
    </row>
    <row r="90" spans="1:35">
      <c r="A90" s="30"/>
      <c r="B90" s="30"/>
      <c r="C90" s="30"/>
      <c r="D90" s="30"/>
      <c r="E90" s="30"/>
      <c r="F90" s="30"/>
      <c r="G90" s="30"/>
      <c r="H90" s="30"/>
      <c r="I90" s="30"/>
      <c r="J90" s="30"/>
      <c r="K90" s="30"/>
      <c r="L90" s="30"/>
      <c r="M90" s="30"/>
      <c r="N90" s="30"/>
      <c r="O90" s="30"/>
      <c r="P90" s="30"/>
      <c r="Q90" s="30"/>
      <c r="R90" s="30"/>
      <c r="S90" s="30"/>
      <c r="T90" s="30"/>
      <c r="U90" s="30"/>
      <c r="V90" s="30"/>
      <c r="W90" s="30"/>
      <c r="X90" s="30"/>
      <c r="Y90" s="30"/>
      <c r="Z90" s="30"/>
      <c r="AA90" s="30"/>
      <c r="AB90" s="30"/>
      <c r="AC90" s="30"/>
      <c r="AD90" s="30"/>
      <c r="AI90" s="44" t="b">
        <v>0</v>
      </c>
    </row>
    <row r="91" spans="1:3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I91" s="51" t="b">
        <v>0</v>
      </c>
    </row>
    <row r="92" spans="1:35">
      <c r="AI92" s="51" t="b">
        <v>0</v>
      </c>
    </row>
    <row r="93" spans="1:35">
      <c r="AI93" s="51" t="b">
        <v>0</v>
      </c>
    </row>
    <row r="94" spans="1:35">
      <c r="AI94" s="51" t="b">
        <v>0</v>
      </c>
    </row>
    <row r="95" spans="1:35">
      <c r="AI95" s="51" t="b">
        <v>0</v>
      </c>
    </row>
    <row r="96" spans="1:35">
      <c r="AI96" s="51" t="b">
        <v>0</v>
      </c>
    </row>
    <row r="97" spans="35:35">
      <c r="AI97" s="51" t="b">
        <v>0</v>
      </c>
    </row>
    <row r="98" spans="35:35">
      <c r="AI98" s="51" t="b">
        <v>0</v>
      </c>
    </row>
    <row r="99" spans="35:35">
      <c r="AI99" s="51" t="b">
        <v>0</v>
      </c>
    </row>
    <row r="100" spans="35:35">
      <c r="AI100" s="51" t="b">
        <v>0</v>
      </c>
    </row>
    <row r="101" spans="35:35">
      <c r="AI101" s="51" t="b">
        <v>0</v>
      </c>
    </row>
    <row r="102" spans="35:35">
      <c r="AI102" s="51" t="b">
        <v>0</v>
      </c>
    </row>
    <row r="103" spans="35:35">
      <c r="AI103" s="51" t="b">
        <v>0</v>
      </c>
    </row>
    <row r="104" spans="35:35">
      <c r="AI104" s="51" t="b">
        <v>0</v>
      </c>
    </row>
    <row r="105" spans="35:35">
      <c r="AI105" s="51" t="b">
        <v>0</v>
      </c>
    </row>
    <row r="106" spans="35:35">
      <c r="AI106" s="51" t="b">
        <v>0</v>
      </c>
    </row>
    <row r="107" spans="35:35">
      <c r="AI107" s="51" t="b">
        <v>0</v>
      </c>
    </row>
    <row r="108" spans="35:35">
      <c r="AI108" s="51" t="b">
        <v>0</v>
      </c>
    </row>
    <row r="109" spans="35:35">
      <c r="AI109" s="51"/>
    </row>
    <row r="110" spans="35:35">
      <c r="AI110" s="51"/>
    </row>
    <row r="111" spans="35:35">
      <c r="AI111" s="51"/>
    </row>
  </sheetData>
  <mergeCells count="87">
    <mergeCell ref="B15:AB15"/>
    <mergeCell ref="B2:AB2"/>
    <mergeCell ref="B4:F4"/>
    <mergeCell ref="G4:V4"/>
    <mergeCell ref="W4:Y4"/>
    <mergeCell ref="Z4:AA4"/>
    <mergeCell ref="B5:F5"/>
    <mergeCell ref="G5:I5"/>
    <mergeCell ref="J5:P5"/>
    <mergeCell ref="Q5:S5"/>
    <mergeCell ref="T5:AB5"/>
    <mergeCell ref="B6:F6"/>
    <mergeCell ref="B7:F8"/>
    <mergeCell ref="B9:F9"/>
    <mergeCell ref="B10:F10"/>
    <mergeCell ref="G10:AB10"/>
    <mergeCell ref="B16:B17"/>
    <mergeCell ref="C16:Y17"/>
    <mergeCell ref="Z16:AB16"/>
    <mergeCell ref="B18:B22"/>
    <mergeCell ref="C18:Y18"/>
    <mergeCell ref="C19:Y19"/>
    <mergeCell ref="C20:Y20"/>
    <mergeCell ref="C21:Y21"/>
    <mergeCell ref="C22:Y22"/>
    <mergeCell ref="B23:B27"/>
    <mergeCell ref="C23:Y23"/>
    <mergeCell ref="C24:Y24"/>
    <mergeCell ref="C25:Y25"/>
    <mergeCell ref="C26:Y26"/>
    <mergeCell ref="C27:Y27"/>
    <mergeCell ref="B28:B32"/>
    <mergeCell ref="C28:Y28"/>
    <mergeCell ref="C29:Y29"/>
    <mergeCell ref="C30:Y30"/>
    <mergeCell ref="C31:Y31"/>
    <mergeCell ref="C32:Y32"/>
    <mergeCell ref="B33:B37"/>
    <mergeCell ref="C33:Y33"/>
    <mergeCell ref="C34:Y34"/>
    <mergeCell ref="C35:Y35"/>
    <mergeCell ref="C36:Y36"/>
    <mergeCell ref="C37:Y37"/>
    <mergeCell ref="B53:N58"/>
    <mergeCell ref="O53:AB55"/>
    <mergeCell ref="O56:AB58"/>
    <mergeCell ref="B38:B42"/>
    <mergeCell ref="C38:Y38"/>
    <mergeCell ref="C39:Y39"/>
    <mergeCell ref="C40:Y40"/>
    <mergeCell ref="C41:Y41"/>
    <mergeCell ref="C42:Y42"/>
    <mergeCell ref="B43:AB43"/>
    <mergeCell ref="B44:AB44"/>
    <mergeCell ref="B47:AB48"/>
    <mergeCell ref="B49:N52"/>
    <mergeCell ref="O49:AB52"/>
    <mergeCell ref="B61:AB61"/>
    <mergeCell ref="B62:AB69"/>
    <mergeCell ref="C70:AA73"/>
    <mergeCell ref="B79:O79"/>
    <mergeCell ref="P79:S79"/>
    <mergeCell ref="T79:W79"/>
    <mergeCell ref="X79:AA79"/>
    <mergeCell ref="B80:O80"/>
    <mergeCell ref="P80:S80"/>
    <mergeCell ref="T80:W80"/>
    <mergeCell ref="X80:AA80"/>
    <mergeCell ref="B81:O81"/>
    <mergeCell ref="P81:S81"/>
    <mergeCell ref="T81:W81"/>
    <mergeCell ref="X81:AA81"/>
    <mergeCell ref="B82:O82"/>
    <mergeCell ref="T82:W82"/>
    <mergeCell ref="X82:AA82"/>
    <mergeCell ref="B83:O83"/>
    <mergeCell ref="P83:S83"/>
    <mergeCell ref="T83:W83"/>
    <mergeCell ref="X83:AA83"/>
    <mergeCell ref="B84:O84"/>
    <mergeCell ref="P84:S84"/>
    <mergeCell ref="T84:W84"/>
    <mergeCell ref="X84:AA84"/>
    <mergeCell ref="B85:O85"/>
    <mergeCell ref="P85:S85"/>
    <mergeCell ref="T85:W85"/>
    <mergeCell ref="X85:AA85"/>
  </mergeCells>
  <phoneticPr fontId="19"/>
  <pageMargins left="0.59055118110236227" right="0.19685039370078741" top="0.39370078740157483" bottom="0.39370078740157483" header="0" footer="0"/>
  <pageSetup paperSize="9" scale="94" fitToHeight="0" orientation="portrait" r:id="rId1"/>
  <rowBreaks count="1" manualBreakCount="1">
    <brk id="37" max="28"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25</xdr:col>
                    <xdr:colOff>28575</xdr:colOff>
                    <xdr:row>17</xdr:row>
                    <xdr:rowOff>38100</xdr:rowOff>
                  </from>
                  <to>
                    <xdr:col>26</xdr:col>
                    <xdr:colOff>66675</xdr:colOff>
                    <xdr:row>18</xdr:row>
                    <xdr:rowOff>0</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25</xdr:col>
                    <xdr:colOff>28575</xdr:colOff>
                    <xdr:row>18</xdr:row>
                    <xdr:rowOff>66675</xdr:rowOff>
                  </from>
                  <to>
                    <xdr:col>26</xdr:col>
                    <xdr:colOff>66675</xdr:colOff>
                    <xdr:row>19</xdr:row>
                    <xdr:rowOff>0</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25</xdr:col>
                    <xdr:colOff>28575</xdr:colOff>
                    <xdr:row>21</xdr:row>
                    <xdr:rowOff>28575</xdr:rowOff>
                  </from>
                  <to>
                    <xdr:col>26</xdr:col>
                    <xdr:colOff>0</xdr:colOff>
                    <xdr:row>21</xdr:row>
                    <xdr:rowOff>238125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25</xdr:col>
                    <xdr:colOff>28575</xdr:colOff>
                    <xdr:row>22</xdr:row>
                    <xdr:rowOff>38100</xdr:rowOff>
                  </from>
                  <to>
                    <xdr:col>26</xdr:col>
                    <xdr:colOff>38100</xdr:colOff>
                    <xdr:row>23</xdr:row>
                    <xdr:rowOff>0</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25</xdr:col>
                    <xdr:colOff>28575</xdr:colOff>
                    <xdr:row>25</xdr:row>
                    <xdr:rowOff>38100</xdr:rowOff>
                  </from>
                  <to>
                    <xdr:col>26</xdr:col>
                    <xdr:colOff>28575</xdr:colOff>
                    <xdr:row>26</xdr:row>
                    <xdr:rowOff>0</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28575</xdr:colOff>
                    <xdr:row>26</xdr:row>
                    <xdr:rowOff>28575</xdr:rowOff>
                  </from>
                  <to>
                    <xdr:col>26</xdr:col>
                    <xdr:colOff>0</xdr:colOff>
                    <xdr:row>27</xdr:row>
                    <xdr:rowOff>0</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25</xdr:col>
                    <xdr:colOff>28575</xdr:colOff>
                    <xdr:row>27</xdr:row>
                    <xdr:rowOff>47625</xdr:rowOff>
                  </from>
                  <to>
                    <xdr:col>26</xdr:col>
                    <xdr:colOff>28575</xdr:colOff>
                    <xdr:row>28</xdr:row>
                    <xdr:rowOff>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25</xdr:col>
                    <xdr:colOff>28575</xdr:colOff>
                    <xdr:row>28</xdr:row>
                    <xdr:rowOff>47625</xdr:rowOff>
                  </from>
                  <to>
                    <xdr:col>26</xdr:col>
                    <xdr:colOff>9525</xdr:colOff>
                    <xdr:row>29</xdr:row>
                    <xdr:rowOff>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25</xdr:col>
                    <xdr:colOff>28575</xdr:colOff>
                    <xdr:row>29</xdr:row>
                    <xdr:rowOff>38100</xdr:rowOff>
                  </from>
                  <to>
                    <xdr:col>26</xdr:col>
                    <xdr:colOff>28575</xdr:colOff>
                    <xdr:row>29</xdr:row>
                    <xdr:rowOff>266700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25</xdr:col>
                    <xdr:colOff>28575</xdr:colOff>
                    <xdr:row>30</xdr:row>
                    <xdr:rowOff>38100</xdr:rowOff>
                  </from>
                  <to>
                    <xdr:col>26</xdr:col>
                    <xdr:colOff>38100</xdr:colOff>
                    <xdr:row>31</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28575</xdr:colOff>
                    <xdr:row>31</xdr:row>
                    <xdr:rowOff>47625</xdr:rowOff>
                  </from>
                  <to>
                    <xdr:col>26</xdr:col>
                    <xdr:colOff>0</xdr:colOff>
                    <xdr:row>32</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25</xdr:col>
                    <xdr:colOff>28575</xdr:colOff>
                    <xdr:row>32</xdr:row>
                    <xdr:rowOff>47625</xdr:rowOff>
                  </from>
                  <to>
                    <xdr:col>26</xdr:col>
                    <xdr:colOff>9525</xdr:colOff>
                    <xdr:row>33</xdr:row>
                    <xdr:rowOff>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25</xdr:col>
                    <xdr:colOff>28575</xdr:colOff>
                    <xdr:row>33</xdr:row>
                    <xdr:rowOff>38100</xdr:rowOff>
                  </from>
                  <to>
                    <xdr:col>26</xdr:col>
                    <xdr:colOff>28575</xdr:colOff>
                    <xdr:row>34</xdr:row>
                    <xdr:rowOff>0</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25</xdr:col>
                    <xdr:colOff>28575</xdr:colOff>
                    <xdr:row>35</xdr:row>
                    <xdr:rowOff>47625</xdr:rowOff>
                  </from>
                  <to>
                    <xdr:col>26</xdr:col>
                    <xdr:colOff>28575</xdr:colOff>
                    <xdr:row>36</xdr:row>
                    <xdr:rowOff>0</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25</xdr:col>
                    <xdr:colOff>28575</xdr:colOff>
                    <xdr:row>36</xdr:row>
                    <xdr:rowOff>28575</xdr:rowOff>
                  </from>
                  <to>
                    <xdr:col>26</xdr:col>
                    <xdr:colOff>28575</xdr:colOff>
                    <xdr:row>37</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25</xdr:col>
                    <xdr:colOff>28575</xdr:colOff>
                    <xdr:row>37</xdr:row>
                    <xdr:rowOff>38100</xdr:rowOff>
                  </from>
                  <to>
                    <xdr:col>26</xdr:col>
                    <xdr:colOff>28575</xdr:colOff>
                    <xdr:row>38</xdr:row>
                    <xdr:rowOff>0</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25</xdr:col>
                    <xdr:colOff>28575</xdr:colOff>
                    <xdr:row>40</xdr:row>
                    <xdr:rowOff>47625</xdr:rowOff>
                  </from>
                  <to>
                    <xdr:col>26</xdr:col>
                    <xdr:colOff>0</xdr:colOff>
                    <xdr:row>41</xdr:row>
                    <xdr:rowOff>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25</xdr:col>
                    <xdr:colOff>28575</xdr:colOff>
                    <xdr:row>41</xdr:row>
                    <xdr:rowOff>38100</xdr:rowOff>
                  </from>
                  <to>
                    <xdr:col>26</xdr:col>
                    <xdr:colOff>0</xdr:colOff>
                    <xdr:row>41</xdr:row>
                    <xdr:rowOff>238125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25</xdr:col>
                    <xdr:colOff>28575</xdr:colOff>
                    <xdr:row>20</xdr:row>
                    <xdr:rowOff>38100</xdr:rowOff>
                  </from>
                  <to>
                    <xdr:col>26</xdr:col>
                    <xdr:colOff>38100</xdr:colOff>
                    <xdr:row>20</xdr:row>
                    <xdr:rowOff>238125</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25</xdr:col>
                    <xdr:colOff>28575</xdr:colOff>
                    <xdr:row>19</xdr:row>
                    <xdr:rowOff>66675</xdr:rowOff>
                  </from>
                  <to>
                    <xdr:col>26</xdr:col>
                    <xdr:colOff>38100</xdr:colOff>
                    <xdr:row>20</xdr:row>
                    <xdr:rowOff>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25</xdr:col>
                    <xdr:colOff>28575</xdr:colOff>
                    <xdr:row>23</xdr:row>
                    <xdr:rowOff>47625</xdr:rowOff>
                  </from>
                  <to>
                    <xdr:col>26</xdr:col>
                    <xdr:colOff>28575</xdr:colOff>
                    <xdr:row>24</xdr:row>
                    <xdr:rowOff>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25</xdr:col>
                    <xdr:colOff>28575</xdr:colOff>
                    <xdr:row>24</xdr:row>
                    <xdr:rowOff>47625</xdr:rowOff>
                  </from>
                  <to>
                    <xdr:col>26</xdr:col>
                    <xdr:colOff>66675</xdr:colOff>
                    <xdr:row>25</xdr:row>
                    <xdr:rowOff>0</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25</xdr:col>
                    <xdr:colOff>28575</xdr:colOff>
                    <xdr:row>38</xdr:row>
                    <xdr:rowOff>66675</xdr:rowOff>
                  </from>
                  <to>
                    <xdr:col>26</xdr:col>
                    <xdr:colOff>0</xdr:colOff>
                    <xdr:row>39</xdr:row>
                    <xdr:rowOff>0</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25</xdr:col>
                    <xdr:colOff>28575</xdr:colOff>
                    <xdr:row>39</xdr:row>
                    <xdr:rowOff>28575</xdr:rowOff>
                  </from>
                  <to>
                    <xdr:col>26</xdr:col>
                    <xdr:colOff>9525</xdr:colOff>
                    <xdr:row>40</xdr:row>
                    <xdr:rowOff>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25</xdr:col>
                    <xdr:colOff>28575</xdr:colOff>
                    <xdr:row>34</xdr:row>
                    <xdr:rowOff>47625</xdr:rowOff>
                  </from>
                  <to>
                    <xdr:col>26</xdr:col>
                    <xdr:colOff>0</xdr:colOff>
                    <xdr:row>35</xdr:row>
                    <xdr:rowOff>0</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6</xdr:col>
                    <xdr:colOff>76200</xdr:colOff>
                    <xdr:row>6</xdr:row>
                    <xdr:rowOff>28575</xdr:rowOff>
                  </from>
                  <to>
                    <xdr:col>9</xdr:col>
                    <xdr:colOff>66675</xdr:colOff>
                    <xdr:row>6</xdr:row>
                    <xdr:rowOff>219075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16</xdr:col>
                    <xdr:colOff>66675</xdr:colOff>
                    <xdr:row>6</xdr:row>
                    <xdr:rowOff>28575</xdr:rowOff>
                  </from>
                  <to>
                    <xdr:col>19</xdr:col>
                    <xdr:colOff>66675</xdr:colOff>
                    <xdr:row>6</xdr:row>
                    <xdr:rowOff>238125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11</xdr:col>
                    <xdr:colOff>66675</xdr:colOff>
                    <xdr:row>6</xdr:row>
                    <xdr:rowOff>28575</xdr:rowOff>
                  </from>
                  <to>
                    <xdr:col>14</xdr:col>
                    <xdr:colOff>66675</xdr:colOff>
                    <xdr:row>6</xdr:row>
                    <xdr:rowOff>219075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21</xdr:col>
                    <xdr:colOff>9525</xdr:colOff>
                    <xdr:row>6</xdr:row>
                    <xdr:rowOff>0</xdr:rowOff>
                  </from>
                  <to>
                    <xdr:col>22</xdr:col>
                    <xdr:colOff>66675</xdr:colOff>
                    <xdr:row>7</xdr:row>
                    <xdr:rowOff>0</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6</xdr:col>
                    <xdr:colOff>76200</xdr:colOff>
                    <xdr:row>7</xdr:row>
                    <xdr:rowOff>28575</xdr:rowOff>
                  </from>
                  <to>
                    <xdr:col>9</xdr:col>
                    <xdr:colOff>66675</xdr:colOff>
                    <xdr:row>7</xdr:row>
                    <xdr:rowOff>238125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17</xdr:col>
                    <xdr:colOff>28575</xdr:colOff>
                    <xdr:row>7</xdr:row>
                    <xdr:rowOff>28575</xdr:rowOff>
                  </from>
                  <to>
                    <xdr:col>20</xdr:col>
                    <xdr:colOff>28575</xdr:colOff>
                    <xdr:row>7</xdr:row>
                    <xdr:rowOff>238125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26</xdr:col>
                    <xdr:colOff>28575</xdr:colOff>
                    <xdr:row>17</xdr:row>
                    <xdr:rowOff>47625</xdr:rowOff>
                  </from>
                  <to>
                    <xdr:col>27</xdr:col>
                    <xdr:colOff>0</xdr:colOff>
                    <xdr:row>18</xdr:row>
                    <xdr:rowOff>0</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26</xdr:col>
                    <xdr:colOff>28575</xdr:colOff>
                    <xdr:row>18</xdr:row>
                    <xdr:rowOff>47625</xdr:rowOff>
                  </from>
                  <to>
                    <xdr:col>27</xdr:col>
                    <xdr:colOff>0</xdr:colOff>
                    <xdr:row>19</xdr:row>
                    <xdr:rowOff>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26</xdr:col>
                    <xdr:colOff>28575</xdr:colOff>
                    <xdr:row>19</xdr:row>
                    <xdr:rowOff>47625</xdr:rowOff>
                  </from>
                  <to>
                    <xdr:col>27</xdr:col>
                    <xdr:colOff>0</xdr:colOff>
                    <xdr:row>20</xdr:row>
                    <xdr:rowOff>0</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26</xdr:col>
                    <xdr:colOff>28575</xdr:colOff>
                    <xdr:row>20</xdr:row>
                    <xdr:rowOff>47625</xdr:rowOff>
                  </from>
                  <to>
                    <xdr:col>27</xdr:col>
                    <xdr:colOff>0</xdr:colOff>
                    <xdr:row>21</xdr:row>
                    <xdr:rowOff>0</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26</xdr:col>
                    <xdr:colOff>28575</xdr:colOff>
                    <xdr:row>21</xdr:row>
                    <xdr:rowOff>47625</xdr:rowOff>
                  </from>
                  <to>
                    <xdr:col>27</xdr:col>
                    <xdr:colOff>0</xdr:colOff>
                    <xdr:row>22</xdr:row>
                    <xdr:rowOff>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26</xdr:col>
                    <xdr:colOff>28575</xdr:colOff>
                    <xdr:row>22</xdr:row>
                    <xdr:rowOff>47625</xdr:rowOff>
                  </from>
                  <to>
                    <xdr:col>27</xdr:col>
                    <xdr:colOff>0</xdr:colOff>
                    <xdr:row>23</xdr:row>
                    <xdr:rowOff>0</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26</xdr:col>
                    <xdr:colOff>28575</xdr:colOff>
                    <xdr:row>23</xdr:row>
                    <xdr:rowOff>47625</xdr:rowOff>
                  </from>
                  <to>
                    <xdr:col>27</xdr:col>
                    <xdr:colOff>0</xdr:colOff>
                    <xdr:row>24</xdr:row>
                    <xdr:rowOff>0</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26</xdr:col>
                    <xdr:colOff>28575</xdr:colOff>
                    <xdr:row>24</xdr:row>
                    <xdr:rowOff>47625</xdr:rowOff>
                  </from>
                  <to>
                    <xdr:col>27</xdr:col>
                    <xdr:colOff>0</xdr:colOff>
                    <xdr:row>25</xdr:row>
                    <xdr:rowOff>0</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26</xdr:col>
                    <xdr:colOff>28575</xdr:colOff>
                    <xdr:row>25</xdr:row>
                    <xdr:rowOff>47625</xdr:rowOff>
                  </from>
                  <to>
                    <xdr:col>27</xdr:col>
                    <xdr:colOff>0</xdr:colOff>
                    <xdr:row>26</xdr:row>
                    <xdr:rowOff>0</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26</xdr:col>
                    <xdr:colOff>28575</xdr:colOff>
                    <xdr:row>26</xdr:row>
                    <xdr:rowOff>47625</xdr:rowOff>
                  </from>
                  <to>
                    <xdr:col>27</xdr:col>
                    <xdr:colOff>0</xdr:colOff>
                    <xdr:row>27</xdr:row>
                    <xdr:rowOff>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26</xdr:col>
                    <xdr:colOff>28575</xdr:colOff>
                    <xdr:row>27</xdr:row>
                    <xdr:rowOff>47625</xdr:rowOff>
                  </from>
                  <to>
                    <xdr:col>27</xdr:col>
                    <xdr:colOff>0</xdr:colOff>
                    <xdr:row>28</xdr:row>
                    <xdr:rowOff>0</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26</xdr:col>
                    <xdr:colOff>28575</xdr:colOff>
                    <xdr:row>28</xdr:row>
                    <xdr:rowOff>47625</xdr:rowOff>
                  </from>
                  <to>
                    <xdr:col>27</xdr:col>
                    <xdr:colOff>0</xdr:colOff>
                    <xdr:row>29</xdr:row>
                    <xdr:rowOff>0</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26</xdr:col>
                    <xdr:colOff>28575</xdr:colOff>
                    <xdr:row>29</xdr:row>
                    <xdr:rowOff>47625</xdr:rowOff>
                  </from>
                  <to>
                    <xdr:col>27</xdr:col>
                    <xdr:colOff>0</xdr:colOff>
                    <xdr:row>29</xdr:row>
                    <xdr:rowOff>266700</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26</xdr:col>
                    <xdr:colOff>28575</xdr:colOff>
                    <xdr:row>30</xdr:row>
                    <xdr:rowOff>47625</xdr:rowOff>
                  </from>
                  <to>
                    <xdr:col>27</xdr:col>
                    <xdr:colOff>0</xdr:colOff>
                    <xdr:row>31</xdr:row>
                    <xdr:rowOff>0</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26</xdr:col>
                    <xdr:colOff>28575</xdr:colOff>
                    <xdr:row>31</xdr:row>
                    <xdr:rowOff>47625</xdr:rowOff>
                  </from>
                  <to>
                    <xdr:col>27</xdr:col>
                    <xdr:colOff>0</xdr:colOff>
                    <xdr:row>32</xdr:row>
                    <xdr:rowOff>0</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26</xdr:col>
                    <xdr:colOff>28575</xdr:colOff>
                    <xdr:row>32</xdr:row>
                    <xdr:rowOff>47625</xdr:rowOff>
                  </from>
                  <to>
                    <xdr:col>27</xdr:col>
                    <xdr:colOff>0</xdr:colOff>
                    <xdr:row>33</xdr:row>
                    <xdr:rowOff>0</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26</xdr:col>
                    <xdr:colOff>28575</xdr:colOff>
                    <xdr:row>33</xdr:row>
                    <xdr:rowOff>47625</xdr:rowOff>
                  </from>
                  <to>
                    <xdr:col>27</xdr:col>
                    <xdr:colOff>0</xdr:colOff>
                    <xdr:row>34</xdr:row>
                    <xdr:rowOff>0</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26</xdr:col>
                    <xdr:colOff>28575</xdr:colOff>
                    <xdr:row>34</xdr:row>
                    <xdr:rowOff>47625</xdr:rowOff>
                  </from>
                  <to>
                    <xdr:col>27</xdr:col>
                    <xdr:colOff>0</xdr:colOff>
                    <xdr:row>35</xdr:row>
                    <xdr:rowOff>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26</xdr:col>
                    <xdr:colOff>28575</xdr:colOff>
                    <xdr:row>35</xdr:row>
                    <xdr:rowOff>47625</xdr:rowOff>
                  </from>
                  <to>
                    <xdr:col>27</xdr:col>
                    <xdr:colOff>0</xdr:colOff>
                    <xdr:row>36</xdr:row>
                    <xdr:rowOff>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26</xdr:col>
                    <xdr:colOff>28575</xdr:colOff>
                    <xdr:row>36</xdr:row>
                    <xdr:rowOff>47625</xdr:rowOff>
                  </from>
                  <to>
                    <xdr:col>27</xdr:col>
                    <xdr:colOff>0</xdr:colOff>
                    <xdr:row>37</xdr:row>
                    <xdr:rowOff>0</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26</xdr:col>
                    <xdr:colOff>28575</xdr:colOff>
                    <xdr:row>37</xdr:row>
                    <xdr:rowOff>47625</xdr:rowOff>
                  </from>
                  <to>
                    <xdr:col>27</xdr:col>
                    <xdr:colOff>0</xdr:colOff>
                    <xdr:row>38</xdr:row>
                    <xdr:rowOff>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26</xdr:col>
                    <xdr:colOff>28575</xdr:colOff>
                    <xdr:row>38</xdr:row>
                    <xdr:rowOff>47625</xdr:rowOff>
                  </from>
                  <to>
                    <xdr:col>27</xdr:col>
                    <xdr:colOff>0</xdr:colOff>
                    <xdr:row>39</xdr:row>
                    <xdr:rowOff>0</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26</xdr:col>
                    <xdr:colOff>28575</xdr:colOff>
                    <xdr:row>39</xdr:row>
                    <xdr:rowOff>47625</xdr:rowOff>
                  </from>
                  <to>
                    <xdr:col>27</xdr:col>
                    <xdr:colOff>0</xdr:colOff>
                    <xdr:row>40</xdr:row>
                    <xdr:rowOff>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26</xdr:col>
                    <xdr:colOff>28575</xdr:colOff>
                    <xdr:row>40</xdr:row>
                    <xdr:rowOff>47625</xdr:rowOff>
                  </from>
                  <to>
                    <xdr:col>27</xdr:col>
                    <xdr:colOff>0</xdr:colOff>
                    <xdr:row>41</xdr:row>
                    <xdr:rowOff>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26</xdr:col>
                    <xdr:colOff>28575</xdr:colOff>
                    <xdr:row>41</xdr:row>
                    <xdr:rowOff>47625</xdr:rowOff>
                  </from>
                  <to>
                    <xdr:col>27</xdr:col>
                    <xdr:colOff>0</xdr:colOff>
                    <xdr:row>42</xdr:row>
                    <xdr:rowOff>0</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27</xdr:col>
                    <xdr:colOff>9525</xdr:colOff>
                    <xdr:row>17</xdr:row>
                    <xdr:rowOff>47625</xdr:rowOff>
                  </from>
                  <to>
                    <xdr:col>28</xdr:col>
                    <xdr:colOff>0</xdr:colOff>
                    <xdr:row>18</xdr:row>
                    <xdr:rowOff>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27</xdr:col>
                    <xdr:colOff>9525</xdr:colOff>
                    <xdr:row>18</xdr:row>
                    <xdr:rowOff>47625</xdr:rowOff>
                  </from>
                  <to>
                    <xdr:col>28</xdr:col>
                    <xdr:colOff>0</xdr:colOff>
                    <xdr:row>19</xdr:row>
                    <xdr:rowOff>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27</xdr:col>
                    <xdr:colOff>9525</xdr:colOff>
                    <xdr:row>19</xdr:row>
                    <xdr:rowOff>47625</xdr:rowOff>
                  </from>
                  <to>
                    <xdr:col>28</xdr:col>
                    <xdr:colOff>0</xdr:colOff>
                    <xdr:row>20</xdr:row>
                    <xdr:rowOff>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27</xdr:col>
                    <xdr:colOff>9525</xdr:colOff>
                    <xdr:row>20</xdr:row>
                    <xdr:rowOff>47625</xdr:rowOff>
                  </from>
                  <to>
                    <xdr:col>28</xdr:col>
                    <xdr:colOff>0</xdr:colOff>
                    <xdr:row>21</xdr:row>
                    <xdr:rowOff>0</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27</xdr:col>
                    <xdr:colOff>9525</xdr:colOff>
                    <xdr:row>21</xdr:row>
                    <xdr:rowOff>47625</xdr:rowOff>
                  </from>
                  <to>
                    <xdr:col>28</xdr:col>
                    <xdr:colOff>0</xdr:colOff>
                    <xdr:row>22</xdr:row>
                    <xdr:rowOff>0</xdr:rowOff>
                  </to>
                </anchor>
              </controlPr>
            </control>
          </mc:Choice>
        </mc:AlternateContent>
        <mc:AlternateContent xmlns:mc="http://schemas.openxmlformats.org/markup-compatibility/2006">
          <mc:Choice Requires="x14">
            <control shapeId="35902" r:id="rId65" name="Check Box 62">
              <controlPr defaultSize="0" autoFill="0" autoLine="0" autoPict="0">
                <anchor moveWithCells="1">
                  <from>
                    <xdr:col>27</xdr:col>
                    <xdr:colOff>9525</xdr:colOff>
                    <xdr:row>22</xdr:row>
                    <xdr:rowOff>47625</xdr:rowOff>
                  </from>
                  <to>
                    <xdr:col>28</xdr:col>
                    <xdr:colOff>0</xdr:colOff>
                    <xdr:row>23</xdr:row>
                    <xdr:rowOff>0</xdr:rowOff>
                  </to>
                </anchor>
              </controlPr>
            </control>
          </mc:Choice>
        </mc:AlternateContent>
        <mc:AlternateContent xmlns:mc="http://schemas.openxmlformats.org/markup-compatibility/2006">
          <mc:Choice Requires="x14">
            <control shapeId="35903" r:id="rId66" name="Check Box 63">
              <controlPr defaultSize="0" autoFill="0" autoLine="0" autoPict="0">
                <anchor moveWithCells="1">
                  <from>
                    <xdr:col>27</xdr:col>
                    <xdr:colOff>9525</xdr:colOff>
                    <xdr:row>23</xdr:row>
                    <xdr:rowOff>47625</xdr:rowOff>
                  </from>
                  <to>
                    <xdr:col>28</xdr:col>
                    <xdr:colOff>0</xdr:colOff>
                    <xdr:row>24</xdr:row>
                    <xdr:rowOff>0</xdr:rowOff>
                  </to>
                </anchor>
              </controlPr>
            </control>
          </mc:Choice>
        </mc:AlternateContent>
        <mc:AlternateContent xmlns:mc="http://schemas.openxmlformats.org/markup-compatibility/2006">
          <mc:Choice Requires="x14">
            <control shapeId="35904" r:id="rId67" name="Check Box 64">
              <controlPr defaultSize="0" autoFill="0" autoLine="0" autoPict="0">
                <anchor moveWithCells="1">
                  <from>
                    <xdr:col>27</xdr:col>
                    <xdr:colOff>9525</xdr:colOff>
                    <xdr:row>24</xdr:row>
                    <xdr:rowOff>47625</xdr:rowOff>
                  </from>
                  <to>
                    <xdr:col>28</xdr:col>
                    <xdr:colOff>0</xdr:colOff>
                    <xdr:row>25</xdr:row>
                    <xdr:rowOff>0</xdr:rowOff>
                  </to>
                </anchor>
              </controlPr>
            </control>
          </mc:Choice>
        </mc:AlternateContent>
        <mc:AlternateContent xmlns:mc="http://schemas.openxmlformats.org/markup-compatibility/2006">
          <mc:Choice Requires="x14">
            <control shapeId="35905" r:id="rId68" name="Check Box 65">
              <controlPr defaultSize="0" autoFill="0" autoLine="0" autoPict="0">
                <anchor moveWithCells="1">
                  <from>
                    <xdr:col>27</xdr:col>
                    <xdr:colOff>9525</xdr:colOff>
                    <xdr:row>25</xdr:row>
                    <xdr:rowOff>47625</xdr:rowOff>
                  </from>
                  <to>
                    <xdr:col>28</xdr:col>
                    <xdr:colOff>0</xdr:colOff>
                    <xdr:row>26</xdr:row>
                    <xdr:rowOff>0</xdr:rowOff>
                  </to>
                </anchor>
              </controlPr>
            </control>
          </mc:Choice>
        </mc:AlternateContent>
        <mc:AlternateContent xmlns:mc="http://schemas.openxmlformats.org/markup-compatibility/2006">
          <mc:Choice Requires="x14">
            <control shapeId="35906" r:id="rId69" name="Check Box 66">
              <controlPr defaultSize="0" autoFill="0" autoLine="0" autoPict="0">
                <anchor moveWithCells="1">
                  <from>
                    <xdr:col>27</xdr:col>
                    <xdr:colOff>9525</xdr:colOff>
                    <xdr:row>26</xdr:row>
                    <xdr:rowOff>47625</xdr:rowOff>
                  </from>
                  <to>
                    <xdr:col>28</xdr:col>
                    <xdr:colOff>0</xdr:colOff>
                    <xdr:row>27</xdr:row>
                    <xdr:rowOff>0</xdr:rowOff>
                  </to>
                </anchor>
              </controlPr>
            </control>
          </mc:Choice>
        </mc:AlternateContent>
        <mc:AlternateContent xmlns:mc="http://schemas.openxmlformats.org/markup-compatibility/2006">
          <mc:Choice Requires="x14">
            <control shapeId="35907" r:id="rId70" name="Check Box 67">
              <controlPr defaultSize="0" autoFill="0" autoLine="0" autoPict="0">
                <anchor moveWithCells="1">
                  <from>
                    <xdr:col>27</xdr:col>
                    <xdr:colOff>9525</xdr:colOff>
                    <xdr:row>27</xdr:row>
                    <xdr:rowOff>47625</xdr:rowOff>
                  </from>
                  <to>
                    <xdr:col>28</xdr:col>
                    <xdr:colOff>0</xdr:colOff>
                    <xdr:row>28</xdr:row>
                    <xdr:rowOff>0</xdr:rowOff>
                  </to>
                </anchor>
              </controlPr>
            </control>
          </mc:Choice>
        </mc:AlternateContent>
        <mc:AlternateContent xmlns:mc="http://schemas.openxmlformats.org/markup-compatibility/2006">
          <mc:Choice Requires="x14">
            <control shapeId="35908" r:id="rId71" name="Check Box 68">
              <controlPr defaultSize="0" autoFill="0" autoLine="0" autoPict="0">
                <anchor moveWithCells="1">
                  <from>
                    <xdr:col>27</xdr:col>
                    <xdr:colOff>9525</xdr:colOff>
                    <xdr:row>28</xdr:row>
                    <xdr:rowOff>47625</xdr:rowOff>
                  </from>
                  <to>
                    <xdr:col>28</xdr:col>
                    <xdr:colOff>0</xdr:colOff>
                    <xdr:row>29</xdr:row>
                    <xdr:rowOff>0</xdr:rowOff>
                  </to>
                </anchor>
              </controlPr>
            </control>
          </mc:Choice>
        </mc:AlternateContent>
        <mc:AlternateContent xmlns:mc="http://schemas.openxmlformats.org/markup-compatibility/2006">
          <mc:Choice Requires="x14">
            <control shapeId="35909" r:id="rId72" name="Check Box 69">
              <controlPr defaultSize="0" autoFill="0" autoLine="0" autoPict="0">
                <anchor moveWithCells="1">
                  <from>
                    <xdr:col>27</xdr:col>
                    <xdr:colOff>9525</xdr:colOff>
                    <xdr:row>29</xdr:row>
                    <xdr:rowOff>47625</xdr:rowOff>
                  </from>
                  <to>
                    <xdr:col>28</xdr:col>
                    <xdr:colOff>0</xdr:colOff>
                    <xdr:row>29</xdr:row>
                    <xdr:rowOff>266700</xdr:rowOff>
                  </to>
                </anchor>
              </controlPr>
            </control>
          </mc:Choice>
        </mc:AlternateContent>
        <mc:AlternateContent xmlns:mc="http://schemas.openxmlformats.org/markup-compatibility/2006">
          <mc:Choice Requires="x14">
            <control shapeId="35910" r:id="rId73" name="Check Box 70">
              <controlPr defaultSize="0" autoFill="0" autoLine="0" autoPict="0">
                <anchor moveWithCells="1">
                  <from>
                    <xdr:col>27</xdr:col>
                    <xdr:colOff>9525</xdr:colOff>
                    <xdr:row>30</xdr:row>
                    <xdr:rowOff>47625</xdr:rowOff>
                  </from>
                  <to>
                    <xdr:col>28</xdr:col>
                    <xdr:colOff>0</xdr:colOff>
                    <xdr:row>31</xdr:row>
                    <xdr:rowOff>0</xdr:rowOff>
                  </to>
                </anchor>
              </controlPr>
            </control>
          </mc:Choice>
        </mc:AlternateContent>
        <mc:AlternateContent xmlns:mc="http://schemas.openxmlformats.org/markup-compatibility/2006">
          <mc:Choice Requires="x14">
            <control shapeId="35911" r:id="rId74" name="Check Box 71">
              <controlPr defaultSize="0" autoFill="0" autoLine="0" autoPict="0">
                <anchor moveWithCells="1">
                  <from>
                    <xdr:col>27</xdr:col>
                    <xdr:colOff>9525</xdr:colOff>
                    <xdr:row>31</xdr:row>
                    <xdr:rowOff>47625</xdr:rowOff>
                  </from>
                  <to>
                    <xdr:col>28</xdr:col>
                    <xdr:colOff>0</xdr:colOff>
                    <xdr:row>32</xdr:row>
                    <xdr:rowOff>0</xdr:rowOff>
                  </to>
                </anchor>
              </controlPr>
            </control>
          </mc:Choice>
        </mc:AlternateContent>
        <mc:AlternateContent xmlns:mc="http://schemas.openxmlformats.org/markup-compatibility/2006">
          <mc:Choice Requires="x14">
            <control shapeId="35912" r:id="rId75" name="Check Box 72">
              <controlPr defaultSize="0" autoFill="0" autoLine="0" autoPict="0">
                <anchor moveWithCells="1">
                  <from>
                    <xdr:col>27</xdr:col>
                    <xdr:colOff>9525</xdr:colOff>
                    <xdr:row>32</xdr:row>
                    <xdr:rowOff>47625</xdr:rowOff>
                  </from>
                  <to>
                    <xdr:col>28</xdr:col>
                    <xdr:colOff>0</xdr:colOff>
                    <xdr:row>33</xdr:row>
                    <xdr:rowOff>0</xdr:rowOff>
                  </to>
                </anchor>
              </controlPr>
            </control>
          </mc:Choice>
        </mc:AlternateContent>
        <mc:AlternateContent xmlns:mc="http://schemas.openxmlformats.org/markup-compatibility/2006">
          <mc:Choice Requires="x14">
            <control shapeId="35913" r:id="rId76" name="Check Box 73">
              <controlPr defaultSize="0" autoFill="0" autoLine="0" autoPict="0">
                <anchor moveWithCells="1">
                  <from>
                    <xdr:col>27</xdr:col>
                    <xdr:colOff>9525</xdr:colOff>
                    <xdr:row>33</xdr:row>
                    <xdr:rowOff>47625</xdr:rowOff>
                  </from>
                  <to>
                    <xdr:col>28</xdr:col>
                    <xdr:colOff>0</xdr:colOff>
                    <xdr:row>34</xdr:row>
                    <xdr:rowOff>0</xdr:rowOff>
                  </to>
                </anchor>
              </controlPr>
            </control>
          </mc:Choice>
        </mc:AlternateContent>
        <mc:AlternateContent xmlns:mc="http://schemas.openxmlformats.org/markup-compatibility/2006">
          <mc:Choice Requires="x14">
            <control shapeId="35914" r:id="rId77" name="Check Box 74">
              <controlPr defaultSize="0" autoFill="0" autoLine="0" autoPict="0">
                <anchor moveWithCells="1">
                  <from>
                    <xdr:col>27</xdr:col>
                    <xdr:colOff>9525</xdr:colOff>
                    <xdr:row>34</xdr:row>
                    <xdr:rowOff>47625</xdr:rowOff>
                  </from>
                  <to>
                    <xdr:col>28</xdr:col>
                    <xdr:colOff>0</xdr:colOff>
                    <xdr:row>35</xdr:row>
                    <xdr:rowOff>0</xdr:rowOff>
                  </to>
                </anchor>
              </controlPr>
            </control>
          </mc:Choice>
        </mc:AlternateContent>
        <mc:AlternateContent xmlns:mc="http://schemas.openxmlformats.org/markup-compatibility/2006">
          <mc:Choice Requires="x14">
            <control shapeId="35915" r:id="rId78" name="Check Box 75">
              <controlPr defaultSize="0" autoFill="0" autoLine="0" autoPict="0">
                <anchor moveWithCells="1">
                  <from>
                    <xdr:col>27</xdr:col>
                    <xdr:colOff>9525</xdr:colOff>
                    <xdr:row>35</xdr:row>
                    <xdr:rowOff>47625</xdr:rowOff>
                  </from>
                  <to>
                    <xdr:col>28</xdr:col>
                    <xdr:colOff>0</xdr:colOff>
                    <xdr:row>36</xdr:row>
                    <xdr:rowOff>0</xdr:rowOff>
                  </to>
                </anchor>
              </controlPr>
            </control>
          </mc:Choice>
        </mc:AlternateContent>
        <mc:AlternateContent xmlns:mc="http://schemas.openxmlformats.org/markup-compatibility/2006">
          <mc:Choice Requires="x14">
            <control shapeId="35916" r:id="rId79" name="Check Box 76">
              <controlPr defaultSize="0" autoFill="0" autoLine="0" autoPict="0">
                <anchor moveWithCells="1">
                  <from>
                    <xdr:col>27</xdr:col>
                    <xdr:colOff>9525</xdr:colOff>
                    <xdr:row>36</xdr:row>
                    <xdr:rowOff>47625</xdr:rowOff>
                  </from>
                  <to>
                    <xdr:col>28</xdr:col>
                    <xdr:colOff>0</xdr:colOff>
                    <xdr:row>37</xdr:row>
                    <xdr:rowOff>0</xdr:rowOff>
                  </to>
                </anchor>
              </controlPr>
            </control>
          </mc:Choice>
        </mc:AlternateContent>
        <mc:AlternateContent xmlns:mc="http://schemas.openxmlformats.org/markup-compatibility/2006">
          <mc:Choice Requires="x14">
            <control shapeId="35917" r:id="rId80" name="Check Box 77">
              <controlPr defaultSize="0" autoFill="0" autoLine="0" autoPict="0">
                <anchor moveWithCells="1">
                  <from>
                    <xdr:col>27</xdr:col>
                    <xdr:colOff>9525</xdr:colOff>
                    <xdr:row>37</xdr:row>
                    <xdr:rowOff>47625</xdr:rowOff>
                  </from>
                  <to>
                    <xdr:col>28</xdr:col>
                    <xdr:colOff>0</xdr:colOff>
                    <xdr:row>38</xdr:row>
                    <xdr:rowOff>0</xdr:rowOff>
                  </to>
                </anchor>
              </controlPr>
            </control>
          </mc:Choice>
        </mc:AlternateContent>
        <mc:AlternateContent xmlns:mc="http://schemas.openxmlformats.org/markup-compatibility/2006">
          <mc:Choice Requires="x14">
            <control shapeId="35918" r:id="rId81" name="Check Box 78">
              <controlPr defaultSize="0" autoFill="0" autoLine="0" autoPict="0">
                <anchor moveWithCells="1">
                  <from>
                    <xdr:col>27</xdr:col>
                    <xdr:colOff>9525</xdr:colOff>
                    <xdr:row>38</xdr:row>
                    <xdr:rowOff>47625</xdr:rowOff>
                  </from>
                  <to>
                    <xdr:col>28</xdr:col>
                    <xdr:colOff>0</xdr:colOff>
                    <xdr:row>39</xdr:row>
                    <xdr:rowOff>0</xdr:rowOff>
                  </to>
                </anchor>
              </controlPr>
            </control>
          </mc:Choice>
        </mc:AlternateContent>
        <mc:AlternateContent xmlns:mc="http://schemas.openxmlformats.org/markup-compatibility/2006">
          <mc:Choice Requires="x14">
            <control shapeId="35919" r:id="rId82" name="Check Box 79">
              <controlPr defaultSize="0" autoFill="0" autoLine="0" autoPict="0">
                <anchor moveWithCells="1">
                  <from>
                    <xdr:col>27</xdr:col>
                    <xdr:colOff>9525</xdr:colOff>
                    <xdr:row>39</xdr:row>
                    <xdr:rowOff>47625</xdr:rowOff>
                  </from>
                  <to>
                    <xdr:col>28</xdr:col>
                    <xdr:colOff>0</xdr:colOff>
                    <xdr:row>40</xdr:row>
                    <xdr:rowOff>0</xdr:rowOff>
                  </to>
                </anchor>
              </controlPr>
            </control>
          </mc:Choice>
        </mc:AlternateContent>
        <mc:AlternateContent xmlns:mc="http://schemas.openxmlformats.org/markup-compatibility/2006">
          <mc:Choice Requires="x14">
            <control shapeId="35920" r:id="rId83" name="Check Box 80">
              <controlPr defaultSize="0" autoFill="0" autoLine="0" autoPict="0">
                <anchor moveWithCells="1">
                  <from>
                    <xdr:col>27</xdr:col>
                    <xdr:colOff>9525</xdr:colOff>
                    <xdr:row>40</xdr:row>
                    <xdr:rowOff>47625</xdr:rowOff>
                  </from>
                  <to>
                    <xdr:col>28</xdr:col>
                    <xdr:colOff>0</xdr:colOff>
                    <xdr:row>41</xdr:row>
                    <xdr:rowOff>0</xdr:rowOff>
                  </to>
                </anchor>
              </controlPr>
            </control>
          </mc:Choice>
        </mc:AlternateContent>
        <mc:AlternateContent xmlns:mc="http://schemas.openxmlformats.org/markup-compatibility/2006">
          <mc:Choice Requires="x14">
            <control shapeId="35921" r:id="rId84" name="Check Box 81">
              <controlPr defaultSize="0" autoFill="0" autoLine="0" autoPict="0">
                <anchor moveWithCells="1">
                  <from>
                    <xdr:col>27</xdr:col>
                    <xdr:colOff>9525</xdr:colOff>
                    <xdr:row>41</xdr:row>
                    <xdr:rowOff>47625</xdr:rowOff>
                  </from>
                  <to>
                    <xdr:col>28</xdr:col>
                    <xdr:colOff>0</xdr:colOff>
                    <xdr:row>42</xdr:row>
                    <xdr:rowOff>0</xdr:rowOff>
                  </to>
                </anchor>
              </controlPr>
            </control>
          </mc:Choice>
        </mc:AlternateContent>
        <mc:AlternateContent xmlns:mc="http://schemas.openxmlformats.org/markup-compatibility/2006">
          <mc:Choice Requires="x14">
            <control shapeId="35922" r:id="rId85" name="Option Button 82">
              <controlPr defaultSize="0" autoFill="0" autoLine="0" autoPict="0">
                <anchor moveWithCells="1">
                  <from>
                    <xdr:col>6</xdr:col>
                    <xdr:colOff>76200</xdr:colOff>
                    <xdr:row>8</xdr:row>
                    <xdr:rowOff>28575</xdr:rowOff>
                  </from>
                  <to>
                    <xdr:col>10</xdr:col>
                    <xdr:colOff>66675</xdr:colOff>
                    <xdr:row>9</xdr:row>
                    <xdr:rowOff>0</xdr:rowOff>
                  </to>
                </anchor>
              </controlPr>
            </control>
          </mc:Choice>
        </mc:AlternateContent>
        <mc:AlternateContent xmlns:mc="http://schemas.openxmlformats.org/markup-compatibility/2006">
          <mc:Choice Requires="x14">
            <control shapeId="35923" r:id="rId86" name="Option Button 83">
              <controlPr defaultSize="0" autoFill="0" autoLine="0" autoPict="0">
                <anchor moveWithCells="1">
                  <from>
                    <xdr:col>10</xdr:col>
                    <xdr:colOff>38100</xdr:colOff>
                    <xdr:row>8</xdr:row>
                    <xdr:rowOff>28575</xdr:rowOff>
                  </from>
                  <to>
                    <xdr:col>14</xdr:col>
                    <xdr:colOff>114300</xdr:colOff>
                    <xdr:row>9</xdr:row>
                    <xdr:rowOff>0</xdr:rowOff>
                  </to>
                </anchor>
              </controlPr>
            </control>
          </mc:Choice>
        </mc:AlternateContent>
        <mc:AlternateContent xmlns:mc="http://schemas.openxmlformats.org/markup-compatibility/2006">
          <mc:Choice Requires="x14">
            <control shapeId="35924" r:id="rId87" name="Option Button 84">
              <controlPr defaultSize="0" autoFill="0" autoLine="0" autoPict="0">
                <anchor moveWithCells="1">
                  <from>
                    <xdr:col>14</xdr:col>
                    <xdr:colOff>28575</xdr:colOff>
                    <xdr:row>8</xdr:row>
                    <xdr:rowOff>28575</xdr:rowOff>
                  </from>
                  <to>
                    <xdr:col>18</xdr:col>
                    <xdr:colOff>66675</xdr:colOff>
                    <xdr:row>9</xdr:row>
                    <xdr:rowOff>0</xdr:rowOff>
                  </to>
                </anchor>
              </controlPr>
            </control>
          </mc:Choice>
        </mc:AlternateContent>
        <mc:AlternateContent xmlns:mc="http://schemas.openxmlformats.org/markup-compatibility/2006">
          <mc:Choice Requires="x14">
            <control shapeId="35925" r:id="rId88" name="Option Button 85">
              <controlPr defaultSize="0" autoFill="0" autoLine="0" autoPict="0">
                <anchor moveWithCells="1">
                  <from>
                    <xdr:col>18</xdr:col>
                    <xdr:colOff>28575</xdr:colOff>
                    <xdr:row>8</xdr:row>
                    <xdr:rowOff>28575</xdr:rowOff>
                  </from>
                  <to>
                    <xdr:col>22</xdr:col>
                    <xdr:colOff>9525</xdr:colOff>
                    <xdr:row>9</xdr:row>
                    <xdr:rowOff>0</xdr:rowOff>
                  </to>
                </anchor>
              </controlPr>
            </control>
          </mc:Choice>
        </mc:AlternateContent>
        <mc:AlternateContent xmlns:mc="http://schemas.openxmlformats.org/markup-compatibility/2006">
          <mc:Choice Requires="x14">
            <control shapeId="35926" r:id="rId89" name="Option Button 86">
              <controlPr defaultSize="0" autoFill="0" autoLine="0" autoPict="0">
                <anchor moveWithCells="1">
                  <from>
                    <xdr:col>22</xdr:col>
                    <xdr:colOff>9525</xdr:colOff>
                    <xdr:row>8</xdr:row>
                    <xdr:rowOff>28575</xdr:rowOff>
                  </from>
                  <to>
                    <xdr:col>25</xdr:col>
                    <xdr:colOff>219075</xdr:colOff>
                    <xdr:row>9</xdr:row>
                    <xdr:rowOff>0</xdr:rowOff>
                  </to>
                </anchor>
              </controlPr>
            </control>
          </mc:Choice>
        </mc:AlternateContent>
        <mc:AlternateContent xmlns:mc="http://schemas.openxmlformats.org/markup-compatibility/2006">
          <mc:Choice Requires="x14">
            <control shapeId="35927" r:id="rId90" name="Check Box 87">
              <controlPr defaultSize="0" autoFill="0" autoLine="0" autoPict="0">
                <anchor moveWithCells="1">
                  <from>
                    <xdr:col>12</xdr:col>
                    <xdr:colOff>47625</xdr:colOff>
                    <xdr:row>7</xdr:row>
                    <xdr:rowOff>28575</xdr:rowOff>
                  </from>
                  <to>
                    <xdr:col>15</xdr:col>
                    <xdr:colOff>38100</xdr:colOff>
                    <xdr:row>7</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0A2B4A-5741-4337-95DD-890CAF2D8AE3}">
  <sheetPr>
    <tabColor theme="0" tint="-4.9989318521683403E-2"/>
  </sheetPr>
  <dimension ref="A1:L26"/>
  <sheetViews>
    <sheetView showGridLines="0" showZeros="0" view="pageBreakPreview" zoomScaleNormal="100" zoomScaleSheetLayoutView="100" workbookViewId="0">
      <selection activeCell="K12" sqref="K12:L12"/>
    </sheetView>
  </sheetViews>
  <sheetFormatPr defaultColWidth="9" defaultRowHeight="12"/>
  <cols>
    <col min="1" max="2" width="10.625" style="100" customWidth="1"/>
    <col min="3" max="3" width="3.125" style="106" customWidth="1"/>
    <col min="4" max="4" width="2.625" style="106" customWidth="1"/>
    <col min="5" max="5" width="3.125" style="106" customWidth="1"/>
    <col min="6" max="6" width="2.875" style="106" customWidth="1"/>
    <col min="7" max="7" width="3" style="106" customWidth="1"/>
    <col min="8" max="8" width="3" style="100" customWidth="1"/>
    <col min="9" max="9" width="3.625" style="100" customWidth="1"/>
    <col min="10" max="10" width="12.375" style="100" customWidth="1"/>
    <col min="11" max="11" width="12.25" style="100" customWidth="1"/>
    <col min="12" max="12" width="18.875" style="100" customWidth="1"/>
    <col min="13" max="16384" width="9" style="100"/>
  </cols>
  <sheetData>
    <row r="1" spans="1:12" ht="17.25" customHeight="1">
      <c r="A1" s="255" t="s">
        <v>161</v>
      </c>
      <c r="B1" s="255"/>
      <c r="C1" s="255"/>
      <c r="D1" s="255"/>
      <c r="E1" s="255"/>
      <c r="F1" s="255"/>
      <c r="G1" s="255"/>
      <c r="H1" s="255"/>
      <c r="I1" s="256"/>
      <c r="J1" s="256"/>
      <c r="K1" s="256"/>
      <c r="L1" s="256"/>
    </row>
    <row r="2" spans="1:12" ht="17.25">
      <c r="A2" s="111" t="s">
        <v>172</v>
      </c>
      <c r="B2" s="111"/>
      <c r="C2" s="111"/>
      <c r="D2" s="111"/>
      <c r="E2" s="111"/>
      <c r="F2" s="111"/>
      <c r="G2" s="111"/>
      <c r="H2" s="111"/>
      <c r="I2" s="111"/>
      <c r="J2" s="111"/>
      <c r="K2" s="111"/>
      <c r="L2" s="111"/>
    </row>
    <row r="3" spans="1:12" ht="14.25" customHeight="1">
      <c r="A3" s="104"/>
      <c r="B3" s="104"/>
      <c r="C3" s="104"/>
      <c r="D3" s="104"/>
      <c r="E3" s="104"/>
      <c r="F3" s="104"/>
      <c r="G3" s="104"/>
      <c r="H3" s="104"/>
      <c r="I3" s="112"/>
      <c r="J3" s="112"/>
      <c r="K3" s="101" t="s">
        <v>80</v>
      </c>
      <c r="L3" s="104"/>
    </row>
    <row r="4" spans="1:12" ht="14.25" customHeight="1">
      <c r="A4" s="104"/>
      <c r="B4" s="104"/>
      <c r="C4" s="104"/>
      <c r="D4" s="104"/>
      <c r="E4" s="104"/>
      <c r="F4" s="104"/>
      <c r="G4" s="104"/>
      <c r="H4" s="104"/>
      <c r="I4" s="112"/>
      <c r="J4" s="112"/>
      <c r="K4" s="101" t="s">
        <v>81</v>
      </c>
      <c r="L4" s="193" t="str">
        <f>様式16号!I1</f>
        <v>○○町の森林を守る会</v>
      </c>
    </row>
    <row r="5" spans="1:12" ht="14.25" customHeight="1">
      <c r="A5" s="103"/>
      <c r="B5" s="103"/>
      <c r="C5" s="103"/>
      <c r="D5" s="103"/>
      <c r="E5" s="103"/>
      <c r="F5" s="103"/>
      <c r="G5" s="103"/>
      <c r="H5" s="103"/>
      <c r="I5" s="105"/>
      <c r="J5" s="105"/>
      <c r="K5" s="105"/>
      <c r="L5" s="105"/>
    </row>
    <row r="6" spans="1:12" ht="20.100000000000001" customHeight="1">
      <c r="A6" s="95" t="s">
        <v>4</v>
      </c>
      <c r="B6" s="154" t="s">
        <v>223</v>
      </c>
      <c r="C6" s="155" t="s">
        <v>274</v>
      </c>
      <c r="D6" s="98" t="s">
        <v>78</v>
      </c>
      <c r="E6" s="155">
        <v>9</v>
      </c>
      <c r="F6" s="98" t="s">
        <v>79</v>
      </c>
      <c r="G6" s="155">
        <v>10</v>
      </c>
      <c r="H6" s="146" t="s">
        <v>212</v>
      </c>
    </row>
    <row r="7" spans="1:12" ht="30" customHeight="1">
      <c r="A7" s="257"/>
      <c r="B7" s="258"/>
      <c r="C7" s="258"/>
      <c r="D7" s="258"/>
      <c r="E7" s="258"/>
      <c r="F7" s="258"/>
      <c r="G7" s="258"/>
      <c r="H7" s="259"/>
      <c r="I7" s="254"/>
      <c r="J7" s="113" t="s">
        <v>174</v>
      </c>
      <c r="K7" s="252" t="s">
        <v>278</v>
      </c>
      <c r="L7" s="253"/>
    </row>
    <row r="8" spans="1:12" ht="105" customHeight="1">
      <c r="A8" s="260"/>
      <c r="B8" s="261"/>
      <c r="C8" s="261"/>
      <c r="D8" s="261"/>
      <c r="E8" s="261"/>
      <c r="F8" s="261"/>
      <c r="G8" s="261"/>
      <c r="H8" s="262"/>
      <c r="I8" s="254"/>
      <c r="J8" s="113" t="s">
        <v>1</v>
      </c>
      <c r="K8" s="263" t="s">
        <v>254</v>
      </c>
      <c r="L8" s="264"/>
    </row>
    <row r="9" spans="1:12" ht="15.75">
      <c r="A9" s="102"/>
      <c r="B9" s="102"/>
      <c r="C9" s="102"/>
      <c r="D9" s="102"/>
      <c r="E9" s="102"/>
      <c r="F9" s="102"/>
      <c r="G9" s="102"/>
      <c r="H9" s="102"/>
    </row>
    <row r="10" spans="1:12" ht="20.100000000000001" customHeight="1">
      <c r="A10" s="95" t="s">
        <v>4</v>
      </c>
      <c r="B10" s="154" t="s">
        <v>224</v>
      </c>
      <c r="C10" s="155" t="s">
        <v>274</v>
      </c>
      <c r="D10" s="127" t="s">
        <v>78</v>
      </c>
      <c r="E10" s="155">
        <v>9</v>
      </c>
      <c r="F10" s="127" t="s">
        <v>79</v>
      </c>
      <c r="G10" s="155">
        <v>11</v>
      </c>
      <c r="H10" s="146" t="s">
        <v>212</v>
      </c>
    </row>
    <row r="11" spans="1:12" ht="30" customHeight="1">
      <c r="A11" s="257"/>
      <c r="B11" s="258"/>
      <c r="C11" s="258"/>
      <c r="D11" s="258"/>
      <c r="E11" s="258"/>
      <c r="F11" s="258"/>
      <c r="G11" s="258"/>
      <c r="H11" s="259"/>
      <c r="I11" s="254"/>
      <c r="J11" s="113" t="s">
        <v>174</v>
      </c>
      <c r="K11" s="252" t="s">
        <v>277</v>
      </c>
      <c r="L11" s="253"/>
    </row>
    <row r="12" spans="1:12" ht="105" customHeight="1">
      <c r="A12" s="260"/>
      <c r="B12" s="261"/>
      <c r="C12" s="261"/>
      <c r="D12" s="261"/>
      <c r="E12" s="261"/>
      <c r="F12" s="261"/>
      <c r="G12" s="261"/>
      <c r="H12" s="262"/>
      <c r="I12" s="254"/>
      <c r="J12" s="113" t="s">
        <v>1</v>
      </c>
      <c r="K12" s="252" t="str">
        <f>様式16号!H9</f>
        <v>作業範囲確認、モニタリング調査
枯竹・倒竹の処理（切断・運搬）</v>
      </c>
      <c r="L12" s="253"/>
    </row>
    <row r="13" spans="1:12" ht="15.75">
      <c r="A13" s="102"/>
      <c r="B13" s="102"/>
      <c r="C13" s="102"/>
      <c r="D13" s="102"/>
      <c r="E13" s="102"/>
      <c r="F13" s="102"/>
      <c r="G13" s="102"/>
      <c r="H13" s="102"/>
    </row>
    <row r="14" spans="1:12" ht="20.100000000000001" customHeight="1">
      <c r="A14" s="95" t="s">
        <v>4</v>
      </c>
      <c r="B14" s="154" t="s">
        <v>225</v>
      </c>
      <c r="C14" s="155" t="s">
        <v>274</v>
      </c>
      <c r="D14" s="127" t="s">
        <v>78</v>
      </c>
      <c r="E14" s="155">
        <v>9</v>
      </c>
      <c r="F14" s="127" t="s">
        <v>79</v>
      </c>
      <c r="G14" s="155">
        <v>20</v>
      </c>
      <c r="H14" s="146" t="s">
        <v>212</v>
      </c>
    </row>
    <row r="15" spans="1:12" ht="30" customHeight="1">
      <c r="A15" s="257"/>
      <c r="B15" s="258"/>
      <c r="C15" s="258"/>
      <c r="D15" s="258"/>
      <c r="E15" s="258"/>
      <c r="F15" s="258"/>
      <c r="G15" s="258"/>
      <c r="H15" s="259"/>
      <c r="I15" s="254"/>
      <c r="J15" s="113" t="s">
        <v>174</v>
      </c>
      <c r="K15" s="252" t="s">
        <v>277</v>
      </c>
      <c r="L15" s="253"/>
    </row>
    <row r="16" spans="1:12" ht="105" customHeight="1">
      <c r="A16" s="260"/>
      <c r="B16" s="261"/>
      <c r="C16" s="261"/>
      <c r="D16" s="261"/>
      <c r="E16" s="261"/>
      <c r="F16" s="261"/>
      <c r="G16" s="261"/>
      <c r="H16" s="262"/>
      <c r="I16" s="254"/>
      <c r="J16" s="113" t="s">
        <v>1</v>
      </c>
      <c r="K16" s="252" t="s">
        <v>272</v>
      </c>
      <c r="L16" s="253"/>
    </row>
    <row r="17" spans="1:12" ht="9.9499999999999993" customHeight="1">
      <c r="A17" s="114"/>
      <c r="B17" s="114"/>
      <c r="C17" s="114"/>
      <c r="D17" s="114"/>
      <c r="E17" s="114"/>
      <c r="F17" s="114"/>
      <c r="G17" s="114"/>
      <c r="H17" s="114"/>
      <c r="I17" s="114"/>
      <c r="J17" s="115"/>
      <c r="K17" s="115"/>
      <c r="L17" s="116"/>
    </row>
    <row r="18" spans="1:12" ht="20.100000000000001" customHeight="1">
      <c r="A18" s="95" t="s">
        <v>5</v>
      </c>
      <c r="B18" s="95"/>
      <c r="C18" s="98"/>
      <c r="D18" s="98"/>
      <c r="E18" s="98"/>
      <c r="F18" s="98"/>
      <c r="G18" s="98"/>
      <c r="H18" s="95"/>
    </row>
    <row r="19" spans="1:12" ht="20.100000000000001" customHeight="1">
      <c r="A19" s="95" t="s">
        <v>278</v>
      </c>
      <c r="B19" s="95"/>
      <c r="C19" s="98"/>
      <c r="D19" s="98"/>
      <c r="E19" s="98"/>
      <c r="F19" s="98"/>
      <c r="G19" s="98"/>
      <c r="H19" s="95"/>
    </row>
    <row r="20" spans="1:12" ht="20.100000000000001" customHeight="1">
      <c r="A20" s="95" t="s">
        <v>7</v>
      </c>
      <c r="B20" s="95"/>
      <c r="C20" s="98"/>
      <c r="D20" s="98"/>
      <c r="E20" s="98"/>
      <c r="F20" s="98"/>
      <c r="G20" s="98"/>
      <c r="H20" s="95"/>
    </row>
    <row r="21" spans="1:12" ht="20.100000000000001" customHeight="1">
      <c r="A21" s="95" t="s">
        <v>8</v>
      </c>
      <c r="B21" s="95"/>
      <c r="C21" s="98"/>
      <c r="D21" s="98"/>
      <c r="E21" s="98"/>
      <c r="F21" s="98"/>
      <c r="G21" s="98"/>
      <c r="H21" s="95"/>
    </row>
    <row r="22" spans="1:12" ht="20.100000000000001" customHeight="1">
      <c r="A22" s="95" t="s">
        <v>9</v>
      </c>
      <c r="B22" s="95"/>
      <c r="C22" s="98"/>
      <c r="D22" s="98"/>
      <c r="E22" s="98"/>
      <c r="F22" s="98"/>
      <c r="G22" s="98"/>
      <c r="H22" s="95"/>
    </row>
    <row r="23" spans="1:12" ht="20.100000000000001" customHeight="1">
      <c r="A23" s="95" t="s">
        <v>10</v>
      </c>
      <c r="B23" s="95"/>
      <c r="C23" s="98"/>
      <c r="D23" s="98"/>
      <c r="E23" s="98"/>
      <c r="F23" s="98"/>
      <c r="G23" s="98"/>
      <c r="H23" s="95"/>
    </row>
    <row r="24" spans="1:12" ht="20.100000000000001" customHeight="1">
      <c r="A24" s="102" t="s">
        <v>173</v>
      </c>
      <c r="B24" s="102"/>
      <c r="C24" s="102"/>
      <c r="D24" s="102"/>
      <c r="E24" s="102"/>
      <c r="F24" s="102"/>
      <c r="G24" s="102"/>
      <c r="H24" s="102"/>
    </row>
    <row r="25" spans="1:12" ht="20.100000000000001" customHeight="1">
      <c r="A25" s="117"/>
      <c r="B25" s="117"/>
      <c r="C25" s="122"/>
      <c r="D25" s="122"/>
      <c r="E25" s="122"/>
      <c r="F25" s="122"/>
      <c r="G25" s="122"/>
      <c r="H25" s="117"/>
    </row>
    <row r="26" spans="1:12" ht="17.25">
      <c r="A26" s="2"/>
      <c r="B26" s="2"/>
      <c r="C26" s="2"/>
      <c r="D26" s="2"/>
      <c r="E26" s="2"/>
      <c r="F26" s="2"/>
      <c r="G26" s="2"/>
      <c r="H26" s="2"/>
    </row>
  </sheetData>
  <mergeCells count="13">
    <mergeCell ref="K12:L12"/>
    <mergeCell ref="K15:L15"/>
    <mergeCell ref="K16:L16"/>
    <mergeCell ref="I15:I16"/>
    <mergeCell ref="A1:L1"/>
    <mergeCell ref="I7:I8"/>
    <mergeCell ref="I11:I12"/>
    <mergeCell ref="A7:H8"/>
    <mergeCell ref="A11:H12"/>
    <mergeCell ref="A15:H16"/>
    <mergeCell ref="K7:L7"/>
    <mergeCell ref="K8:L8"/>
    <mergeCell ref="K11:L11"/>
  </mergeCells>
  <phoneticPr fontId="10"/>
  <pageMargins left="0.7" right="0.7" top="0.75" bottom="0.75" header="0.3" footer="0.3"/>
  <pageSetup paperSize="9" scale="93"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C0E222-0FC0-481A-BA23-772A406D21FA}">
  <sheetPr>
    <tabColor theme="0" tint="-4.9989318521683403E-2"/>
  </sheetPr>
  <dimension ref="A1:M28"/>
  <sheetViews>
    <sheetView showGridLines="0" showZeros="0" view="pageBreakPreview" topLeftCell="A14" zoomScaleNormal="100" zoomScaleSheetLayoutView="100" workbookViewId="0">
      <selection activeCell="K17" sqref="K17"/>
    </sheetView>
  </sheetViews>
  <sheetFormatPr defaultColWidth="9" defaultRowHeight="12"/>
  <cols>
    <col min="1" max="2" width="10.625" style="100" customWidth="1"/>
    <col min="3" max="8" width="2.625" style="100" customWidth="1"/>
    <col min="9" max="9" width="3.625" style="100" customWidth="1"/>
    <col min="10" max="10" width="12.375" style="100" customWidth="1"/>
    <col min="11" max="11" width="15.625" style="100" customWidth="1"/>
    <col min="12" max="12" width="20" style="100" customWidth="1"/>
    <col min="13" max="16384" width="9" style="100"/>
  </cols>
  <sheetData>
    <row r="1" spans="1:12" ht="17.25" customHeight="1">
      <c r="A1" s="255" t="s">
        <v>175</v>
      </c>
      <c r="B1" s="255"/>
      <c r="C1" s="255"/>
      <c r="D1" s="255"/>
      <c r="E1" s="255"/>
      <c r="F1" s="255"/>
      <c r="G1" s="255"/>
      <c r="H1" s="255"/>
      <c r="I1" s="256"/>
      <c r="J1" s="256"/>
      <c r="K1" s="256"/>
      <c r="L1" s="256"/>
    </row>
    <row r="2" spans="1:12" ht="17.25">
      <c r="A2" s="118" t="s">
        <v>176</v>
      </c>
      <c r="B2" s="111"/>
      <c r="C2" s="111"/>
      <c r="D2" s="111"/>
      <c r="E2" s="111"/>
      <c r="F2" s="111"/>
      <c r="G2" s="111"/>
      <c r="H2" s="111"/>
    </row>
    <row r="3" spans="1:12" ht="14.25" customHeight="1">
      <c r="A3" s="104" t="s">
        <v>2</v>
      </c>
      <c r="B3" s="104"/>
      <c r="C3" s="104"/>
      <c r="D3" s="104"/>
      <c r="E3" s="104"/>
      <c r="F3" s="104"/>
      <c r="G3" s="104"/>
      <c r="H3" s="104"/>
      <c r="I3" s="112"/>
      <c r="J3" s="112"/>
      <c r="K3" s="101" t="s">
        <v>80</v>
      </c>
      <c r="L3" s="104"/>
    </row>
    <row r="4" spans="1:12" ht="14.25" customHeight="1">
      <c r="A4" s="104" t="s">
        <v>3</v>
      </c>
      <c r="B4" s="104"/>
      <c r="C4" s="104"/>
      <c r="D4" s="104"/>
      <c r="E4" s="104"/>
      <c r="F4" s="104"/>
      <c r="G4" s="104"/>
      <c r="H4" s="104"/>
      <c r="I4" s="112"/>
      <c r="J4" s="112"/>
      <c r="K4" s="101" t="s">
        <v>81</v>
      </c>
      <c r="L4" s="194" t="str">
        <f>様式16号!I1</f>
        <v>○○町の森林を守る会</v>
      </c>
    </row>
    <row r="5" spans="1:12" ht="14.25" customHeight="1">
      <c r="A5" s="94" t="s">
        <v>68</v>
      </c>
      <c r="B5" s="103"/>
      <c r="C5" s="103"/>
      <c r="D5" s="103"/>
      <c r="E5" s="103"/>
      <c r="F5" s="103"/>
      <c r="G5" s="103"/>
      <c r="H5" s="103"/>
      <c r="I5" s="105"/>
      <c r="J5" s="105"/>
      <c r="K5" s="119" t="s">
        <v>153</v>
      </c>
      <c r="L5" s="105" t="s">
        <v>273</v>
      </c>
    </row>
    <row r="6" spans="1:12" ht="20.100000000000001" customHeight="1">
      <c r="A6" s="95" t="s">
        <v>4</v>
      </c>
      <c r="B6" s="195" t="s">
        <v>279</v>
      </c>
      <c r="C6" s="155" t="s">
        <v>274</v>
      </c>
      <c r="D6" s="98" t="s">
        <v>78</v>
      </c>
      <c r="E6" s="195">
        <v>9</v>
      </c>
      <c r="F6" s="98" t="s">
        <v>79</v>
      </c>
      <c r="G6" s="195">
        <v>11</v>
      </c>
      <c r="H6" s="146" t="s">
        <v>212</v>
      </c>
    </row>
    <row r="7" spans="1:12" ht="30" customHeight="1">
      <c r="A7" s="257"/>
      <c r="B7" s="258"/>
      <c r="C7" s="258"/>
      <c r="D7" s="258"/>
      <c r="E7" s="258"/>
      <c r="F7" s="258"/>
      <c r="G7" s="258"/>
      <c r="H7" s="259"/>
      <c r="I7" s="254"/>
      <c r="J7" s="113" t="s">
        <v>174</v>
      </c>
      <c r="K7" s="252" t="s">
        <v>277</v>
      </c>
      <c r="L7" s="253"/>
    </row>
    <row r="8" spans="1:12" ht="105" customHeight="1">
      <c r="A8" s="260"/>
      <c r="B8" s="261"/>
      <c r="C8" s="261"/>
      <c r="D8" s="261"/>
      <c r="E8" s="261"/>
      <c r="F8" s="261"/>
      <c r="G8" s="261"/>
      <c r="H8" s="262"/>
      <c r="I8" s="254"/>
      <c r="J8" s="113" t="s">
        <v>1</v>
      </c>
      <c r="K8" s="252" t="s">
        <v>280</v>
      </c>
      <c r="L8" s="253"/>
    </row>
    <row r="9" spans="1:12" ht="15.75">
      <c r="A9" s="120" t="s">
        <v>69</v>
      </c>
      <c r="B9" s="102"/>
      <c r="C9" s="102"/>
      <c r="D9" s="102"/>
      <c r="E9" s="102"/>
      <c r="F9" s="102"/>
      <c r="G9" s="102"/>
      <c r="H9" s="102"/>
    </row>
    <row r="10" spans="1:12" ht="20.100000000000001" customHeight="1">
      <c r="A10" s="95" t="s">
        <v>4</v>
      </c>
      <c r="B10" s="195" t="s">
        <v>275</v>
      </c>
      <c r="C10" s="155" t="s">
        <v>274</v>
      </c>
      <c r="D10" s="98" t="s">
        <v>78</v>
      </c>
      <c r="E10" s="195">
        <v>10</v>
      </c>
      <c r="F10" s="98" t="s">
        <v>79</v>
      </c>
      <c r="G10" s="195">
        <v>2</v>
      </c>
      <c r="H10" s="146" t="s">
        <v>212</v>
      </c>
    </row>
    <row r="11" spans="1:12" ht="30" customHeight="1">
      <c r="A11" s="257"/>
      <c r="B11" s="258"/>
      <c r="C11" s="258"/>
      <c r="D11" s="258"/>
      <c r="E11" s="258"/>
      <c r="F11" s="258"/>
      <c r="G11" s="258"/>
      <c r="H11" s="259"/>
      <c r="I11" s="254"/>
      <c r="J11" s="113" t="s">
        <v>174</v>
      </c>
      <c r="K11" s="252" t="s">
        <v>277</v>
      </c>
      <c r="L11" s="253"/>
    </row>
    <row r="12" spans="1:12" ht="105" customHeight="1">
      <c r="A12" s="260"/>
      <c r="B12" s="261"/>
      <c r="C12" s="261"/>
      <c r="D12" s="261"/>
      <c r="E12" s="261"/>
      <c r="F12" s="261"/>
      <c r="G12" s="261"/>
      <c r="H12" s="262"/>
      <c r="I12" s="254"/>
      <c r="J12" s="113" t="s">
        <v>1</v>
      </c>
      <c r="K12" s="252" t="s">
        <v>281</v>
      </c>
      <c r="L12" s="253"/>
    </row>
    <row r="13" spans="1:12" ht="15.75">
      <c r="A13" s="120" t="s">
        <v>70</v>
      </c>
      <c r="B13" s="102"/>
      <c r="C13" s="102"/>
      <c r="D13" s="102"/>
      <c r="E13" s="102"/>
      <c r="F13" s="102"/>
      <c r="G13" s="102"/>
      <c r="H13" s="102"/>
    </row>
    <row r="14" spans="1:12" ht="20.100000000000001" customHeight="1">
      <c r="A14" s="95" t="s">
        <v>4</v>
      </c>
      <c r="B14" s="195" t="s">
        <v>276</v>
      </c>
      <c r="C14" s="155" t="s">
        <v>274</v>
      </c>
      <c r="D14" s="98" t="s">
        <v>78</v>
      </c>
      <c r="E14" s="195">
        <v>12</v>
      </c>
      <c r="F14" s="98" t="s">
        <v>79</v>
      </c>
      <c r="G14" s="195">
        <v>1</v>
      </c>
      <c r="H14" s="146" t="s">
        <v>212</v>
      </c>
    </row>
    <row r="15" spans="1:12" ht="30" customHeight="1">
      <c r="A15" s="257"/>
      <c r="B15" s="258"/>
      <c r="C15" s="258"/>
      <c r="D15" s="258"/>
      <c r="E15" s="258"/>
      <c r="F15" s="258"/>
      <c r="G15" s="258"/>
      <c r="H15" s="259"/>
      <c r="I15" s="254"/>
      <c r="J15" s="113" t="s">
        <v>174</v>
      </c>
      <c r="K15" s="252" t="s">
        <v>277</v>
      </c>
      <c r="L15" s="253"/>
    </row>
    <row r="16" spans="1:12" ht="105" customHeight="1">
      <c r="A16" s="260"/>
      <c r="B16" s="261"/>
      <c r="C16" s="261"/>
      <c r="D16" s="261"/>
      <c r="E16" s="261"/>
      <c r="F16" s="261"/>
      <c r="G16" s="261"/>
      <c r="H16" s="262"/>
      <c r="I16" s="254"/>
      <c r="J16" s="113" t="s">
        <v>1</v>
      </c>
      <c r="K16" s="252" t="s">
        <v>281</v>
      </c>
      <c r="L16" s="253"/>
    </row>
    <row r="17" spans="1:13" ht="9.9499999999999993" customHeight="1">
      <c r="A17" s="114"/>
      <c r="B17" s="114"/>
      <c r="C17" s="114"/>
      <c r="D17" s="114"/>
      <c r="E17" s="114"/>
      <c r="F17" s="114"/>
      <c r="G17" s="114"/>
      <c r="H17" s="114"/>
      <c r="I17" s="114"/>
      <c r="J17" s="115"/>
      <c r="K17" s="115"/>
      <c r="L17" s="116"/>
    </row>
    <row r="18" spans="1:13" ht="20.100000000000001" customHeight="1">
      <c r="A18" s="95" t="s">
        <v>5</v>
      </c>
      <c r="B18" s="95"/>
      <c r="C18" s="95"/>
      <c r="D18" s="95"/>
      <c r="E18" s="95"/>
      <c r="F18" s="95"/>
      <c r="G18" s="95"/>
      <c r="H18" s="95"/>
    </row>
    <row r="19" spans="1:13" ht="20.100000000000001" customHeight="1">
      <c r="A19" s="95" t="s">
        <v>6</v>
      </c>
      <c r="B19" s="95"/>
      <c r="C19" s="95"/>
      <c r="D19" s="95"/>
      <c r="E19" s="95"/>
      <c r="F19" s="95"/>
      <c r="G19" s="95"/>
      <c r="H19" s="95"/>
    </row>
    <row r="20" spans="1:13" ht="20.100000000000001" customHeight="1">
      <c r="A20" s="95" t="s">
        <v>7</v>
      </c>
      <c r="B20" s="95"/>
      <c r="C20" s="95"/>
      <c r="D20" s="95"/>
      <c r="E20" s="95"/>
      <c r="F20" s="95"/>
      <c r="G20" s="95"/>
      <c r="H20" s="95"/>
    </row>
    <row r="21" spans="1:13" ht="20.100000000000001" customHeight="1">
      <c r="A21" s="95" t="s">
        <v>277</v>
      </c>
      <c r="B21" s="95"/>
      <c r="C21" s="95"/>
      <c r="D21" s="95"/>
      <c r="E21" s="95"/>
      <c r="F21" s="95"/>
      <c r="G21" s="95"/>
      <c r="H21" s="95"/>
    </row>
    <row r="22" spans="1:13" ht="20.100000000000001" customHeight="1">
      <c r="A22" s="95" t="s">
        <v>9</v>
      </c>
      <c r="B22" s="95"/>
      <c r="C22" s="95"/>
      <c r="D22" s="95"/>
      <c r="E22" s="95"/>
      <c r="F22" s="95"/>
      <c r="G22" s="95"/>
      <c r="H22" s="95"/>
    </row>
    <row r="23" spans="1:13" ht="20.100000000000001" customHeight="1">
      <c r="A23" s="95" t="s">
        <v>10</v>
      </c>
      <c r="B23" s="95"/>
      <c r="C23" s="95"/>
      <c r="D23" s="95"/>
      <c r="E23" s="95"/>
      <c r="F23" s="95"/>
      <c r="G23" s="95"/>
      <c r="H23" s="95"/>
    </row>
    <row r="24" spans="1:13" ht="20.100000000000001" customHeight="1">
      <c r="A24" s="102" t="s">
        <v>173</v>
      </c>
      <c r="B24" s="102"/>
      <c r="C24" s="102"/>
      <c r="D24" s="102"/>
      <c r="E24" s="102"/>
      <c r="F24" s="102"/>
      <c r="G24" s="102"/>
      <c r="H24" s="102"/>
    </row>
    <row r="25" spans="1:13" ht="20.100000000000001" customHeight="1">
      <c r="A25" s="95" t="s">
        <v>177</v>
      </c>
      <c r="B25" s="117"/>
      <c r="C25" s="117"/>
      <c r="D25" s="117"/>
      <c r="E25" s="117"/>
      <c r="F25" s="117"/>
      <c r="G25" s="117"/>
      <c r="H25" s="117"/>
    </row>
    <row r="26" spans="1:13" s="121" customFormat="1" ht="35.1" customHeight="1">
      <c r="A26" s="266" t="s">
        <v>152</v>
      </c>
      <c r="B26" s="267"/>
      <c r="C26" s="267"/>
      <c r="D26" s="267"/>
      <c r="E26" s="267"/>
      <c r="F26" s="267"/>
      <c r="G26" s="267"/>
      <c r="H26" s="267"/>
      <c r="I26" s="267"/>
      <c r="J26" s="267"/>
      <c r="K26" s="267"/>
      <c r="L26" s="267"/>
    </row>
    <row r="27" spans="1:13" ht="20.100000000000001" customHeight="1">
      <c r="A27" s="265"/>
      <c r="B27" s="265"/>
      <c r="C27" s="265"/>
      <c r="D27" s="265"/>
      <c r="E27" s="265"/>
      <c r="F27" s="265"/>
      <c r="G27" s="265"/>
      <c r="H27" s="265"/>
      <c r="I27" s="265"/>
      <c r="J27" s="265"/>
      <c r="K27" s="265"/>
      <c r="L27" s="265"/>
    </row>
    <row r="28" spans="1:13" ht="21" customHeight="1"/>
  </sheetData>
  <mergeCells count="15">
    <mergeCell ref="A27:L27"/>
    <mergeCell ref="I15:I16"/>
    <mergeCell ref="A1:L1"/>
    <mergeCell ref="I7:I8"/>
    <mergeCell ref="I11:I12"/>
    <mergeCell ref="A7:H8"/>
    <mergeCell ref="A11:H12"/>
    <mergeCell ref="A15:H16"/>
    <mergeCell ref="A26:L26"/>
    <mergeCell ref="K16:L16"/>
    <mergeCell ref="K8:L8"/>
    <mergeCell ref="K7:L7"/>
    <mergeCell ref="K11:L11"/>
    <mergeCell ref="K12:L12"/>
    <mergeCell ref="K15:L15"/>
  </mergeCells>
  <phoneticPr fontId="10"/>
  <pageMargins left="0.7" right="0.7" top="0.75" bottom="0.75" header="0.3" footer="0.3"/>
  <pageSetup paperSize="9" scale="90"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770C9C-E2B1-48CC-B202-C25B89032D65}">
  <dimension ref="A1:M54"/>
  <sheetViews>
    <sheetView showGridLines="0" showZeros="0" view="pageBreakPreview" zoomScaleNormal="100" zoomScaleSheetLayoutView="100" workbookViewId="0">
      <selection activeCell="D44" sqref="D44:J44"/>
    </sheetView>
  </sheetViews>
  <sheetFormatPr defaultColWidth="9" defaultRowHeight="12"/>
  <cols>
    <col min="1" max="1" width="9" style="196" customWidth="1"/>
    <col min="2" max="2" width="4.625" style="197" customWidth="1"/>
    <col min="3" max="3" width="25.875" style="128" customWidth="1"/>
    <col min="4" max="5" width="9.375" style="128" customWidth="1"/>
    <col min="6" max="6" width="8.5" style="128" customWidth="1"/>
    <col min="7" max="7" width="8.625" style="128" customWidth="1"/>
    <col min="8" max="9" width="8.375" style="128" customWidth="1"/>
    <col min="10" max="10" width="9.5" style="128" customWidth="1"/>
    <col min="11" max="11" width="9" style="128" customWidth="1"/>
    <col min="12" max="12" width="10.625" style="128" customWidth="1"/>
    <col min="13" max="13" width="11.375" style="128" customWidth="1"/>
    <col min="14" max="16384" width="9" style="128"/>
  </cols>
  <sheetData>
    <row r="1" spans="1:13" ht="14.25">
      <c r="A1" s="20" t="s">
        <v>162</v>
      </c>
    </row>
    <row r="2" spans="1:13" ht="14.25">
      <c r="A2" s="20"/>
      <c r="K2" s="149" t="s">
        <v>209</v>
      </c>
      <c r="L2" s="268" t="str">
        <f>様式16号!I1</f>
        <v>○○町の森林を守る会</v>
      </c>
      <c r="M2" s="268"/>
    </row>
    <row r="3" spans="1:13" ht="14.25">
      <c r="A3" s="20"/>
    </row>
    <row r="4" spans="1:13" ht="14.25" customHeight="1">
      <c r="A4" s="270" t="s">
        <v>207</v>
      </c>
      <c r="B4" s="271"/>
      <c r="C4" s="271"/>
      <c r="D4" s="271"/>
      <c r="E4" s="271"/>
      <c r="F4" s="271"/>
      <c r="G4" s="271"/>
      <c r="H4" s="271"/>
      <c r="I4" s="271"/>
      <c r="J4" s="271"/>
      <c r="K4" s="271"/>
      <c r="L4" s="271"/>
      <c r="M4" s="271"/>
    </row>
    <row r="5" spans="1:13" ht="14.25" customHeight="1">
      <c r="A5" s="151"/>
    </row>
    <row r="6" spans="1:13" ht="14.25">
      <c r="A6" s="20"/>
    </row>
    <row r="7" spans="1:13" ht="24.95" customHeight="1">
      <c r="A7" s="269" t="s">
        <v>11</v>
      </c>
      <c r="B7" s="272" t="s">
        <v>12</v>
      </c>
      <c r="C7" s="269" t="s">
        <v>13</v>
      </c>
      <c r="D7" s="273" t="s">
        <v>14</v>
      </c>
      <c r="E7" s="269" t="s">
        <v>15</v>
      </c>
      <c r="F7" s="269" t="s">
        <v>16</v>
      </c>
      <c r="G7" s="269"/>
      <c r="H7" s="269"/>
      <c r="I7" s="269"/>
      <c r="J7" s="269" t="s">
        <v>188</v>
      </c>
      <c r="K7" s="269" t="s">
        <v>189</v>
      </c>
      <c r="L7" s="269" t="s">
        <v>17</v>
      </c>
      <c r="M7" s="269" t="s">
        <v>18</v>
      </c>
    </row>
    <row r="8" spans="1:13" ht="30" customHeight="1">
      <c r="A8" s="269"/>
      <c r="B8" s="272"/>
      <c r="C8" s="269"/>
      <c r="D8" s="274"/>
      <c r="E8" s="269"/>
      <c r="F8" s="99" t="s">
        <v>19</v>
      </c>
      <c r="G8" s="99" t="s">
        <v>20</v>
      </c>
      <c r="H8" s="99" t="s">
        <v>21</v>
      </c>
      <c r="I8" s="21" t="s">
        <v>22</v>
      </c>
      <c r="J8" s="269"/>
      <c r="K8" s="269"/>
      <c r="L8" s="269"/>
      <c r="M8" s="269"/>
    </row>
    <row r="9" spans="1:13" ht="20.100000000000001" customHeight="1">
      <c r="A9" s="202">
        <v>44805</v>
      </c>
      <c r="B9" s="203"/>
      <c r="C9" s="204" t="s">
        <v>282</v>
      </c>
      <c r="D9" s="205"/>
      <c r="E9" s="206">
        <v>150000</v>
      </c>
      <c r="F9" s="205"/>
      <c r="G9" s="205"/>
      <c r="H9" s="205"/>
      <c r="I9" s="205"/>
      <c r="J9" s="205">
        <f>ROUNDDOWN(I9/2,-2)</f>
        <v>0</v>
      </c>
      <c r="K9" s="204">
        <v>1</v>
      </c>
      <c r="L9" s="132"/>
      <c r="M9" s="130"/>
    </row>
    <row r="10" spans="1:13" ht="20.100000000000001" customHeight="1">
      <c r="A10" s="202">
        <v>44806</v>
      </c>
      <c r="B10" s="203">
        <v>1</v>
      </c>
      <c r="C10" s="204" t="s">
        <v>283</v>
      </c>
      <c r="D10" s="205"/>
      <c r="E10" s="205"/>
      <c r="F10" s="205"/>
      <c r="G10" s="205"/>
      <c r="H10" s="206">
        <v>10000</v>
      </c>
      <c r="I10" s="205"/>
      <c r="J10" s="205">
        <f t="shared" ref="J10:J43" si="0">ROUNDDOWN(I10/2,-2)</f>
        <v>0</v>
      </c>
      <c r="K10" s="204">
        <v>2</v>
      </c>
      <c r="L10" s="132"/>
      <c r="M10" s="130"/>
    </row>
    <row r="11" spans="1:13" ht="20.100000000000001" customHeight="1">
      <c r="A11" s="202">
        <v>44805</v>
      </c>
      <c r="B11" s="203">
        <v>1</v>
      </c>
      <c r="C11" s="204" t="s">
        <v>285</v>
      </c>
      <c r="D11" s="205"/>
      <c r="E11" s="205"/>
      <c r="F11" s="205"/>
      <c r="G11" s="205"/>
      <c r="H11" s="206">
        <v>5640</v>
      </c>
      <c r="I11" s="205"/>
      <c r="J11" s="205">
        <f t="shared" si="0"/>
        <v>0</v>
      </c>
      <c r="K11" s="204">
        <v>3</v>
      </c>
      <c r="L11" s="132"/>
      <c r="M11" s="130"/>
    </row>
    <row r="12" spans="1:13" ht="20.100000000000001" customHeight="1">
      <c r="A12" s="202">
        <v>44809</v>
      </c>
      <c r="B12" s="203">
        <v>7</v>
      </c>
      <c r="C12" s="204" t="s">
        <v>284</v>
      </c>
      <c r="D12" s="205"/>
      <c r="E12" s="205"/>
      <c r="F12" s="205"/>
      <c r="G12" s="205"/>
      <c r="H12" s="205"/>
      <c r="I12" s="206">
        <v>76000</v>
      </c>
      <c r="J12" s="206">
        <f t="shared" si="0"/>
        <v>38000</v>
      </c>
      <c r="K12" s="204">
        <v>4</v>
      </c>
      <c r="L12" s="132"/>
      <c r="M12" s="130"/>
    </row>
    <row r="13" spans="1:13" ht="27" customHeight="1">
      <c r="A13" s="202">
        <v>44829</v>
      </c>
      <c r="B13" s="207">
        <v>1</v>
      </c>
      <c r="C13" s="204" t="s">
        <v>290</v>
      </c>
      <c r="D13" s="205"/>
      <c r="E13" s="205"/>
      <c r="F13" s="208">
        <v>15000</v>
      </c>
      <c r="G13" s="205"/>
      <c r="H13" s="205"/>
      <c r="I13" s="205"/>
      <c r="J13" s="205">
        <f t="shared" si="0"/>
        <v>0</v>
      </c>
      <c r="K13" s="204" t="s">
        <v>292</v>
      </c>
      <c r="L13" s="209" t="s">
        <v>293</v>
      </c>
      <c r="M13" s="130"/>
    </row>
    <row r="14" spans="1:13" ht="28.5" customHeight="1">
      <c r="A14" s="202">
        <v>44829</v>
      </c>
      <c r="B14" s="207">
        <v>3</v>
      </c>
      <c r="C14" s="204" t="s">
        <v>291</v>
      </c>
      <c r="D14" s="205"/>
      <c r="E14" s="205"/>
      <c r="F14" s="206">
        <v>40000</v>
      </c>
      <c r="G14" s="205"/>
      <c r="H14" s="205"/>
      <c r="I14" s="205"/>
      <c r="J14" s="205">
        <f t="shared" si="0"/>
        <v>0</v>
      </c>
      <c r="K14" s="204" t="s">
        <v>292</v>
      </c>
      <c r="L14" s="209" t="s">
        <v>293</v>
      </c>
      <c r="M14" s="130"/>
    </row>
    <row r="15" spans="1:13" ht="20.25" customHeight="1">
      <c r="A15" s="202">
        <v>44829</v>
      </c>
      <c r="B15" s="207">
        <v>6</v>
      </c>
      <c r="C15" s="204" t="s">
        <v>286</v>
      </c>
      <c r="D15" s="205"/>
      <c r="E15" s="205"/>
      <c r="F15" s="208">
        <v>25000</v>
      </c>
      <c r="G15" s="205"/>
      <c r="H15" s="205"/>
      <c r="I15" s="205"/>
      <c r="J15" s="205">
        <f t="shared" si="0"/>
        <v>0</v>
      </c>
      <c r="K15" s="204" t="s">
        <v>292</v>
      </c>
      <c r="L15" s="209" t="s">
        <v>293</v>
      </c>
      <c r="M15" s="130"/>
    </row>
    <row r="16" spans="1:13" ht="20.100000000000001" customHeight="1">
      <c r="A16" s="202">
        <v>44834</v>
      </c>
      <c r="B16" s="207"/>
      <c r="C16" s="204" t="s">
        <v>287</v>
      </c>
      <c r="D16" s="206">
        <v>200000</v>
      </c>
      <c r="E16" s="205"/>
      <c r="F16" s="205"/>
      <c r="G16" s="205"/>
      <c r="H16" s="205"/>
      <c r="I16" s="205"/>
      <c r="J16" s="205">
        <f t="shared" si="0"/>
        <v>0</v>
      </c>
      <c r="K16" s="204"/>
      <c r="L16" s="132"/>
      <c r="M16" s="130"/>
    </row>
    <row r="17" spans="1:13" ht="20.100000000000001" customHeight="1">
      <c r="A17" s="202">
        <v>44835</v>
      </c>
      <c r="B17" s="207"/>
      <c r="C17" s="204" t="s">
        <v>288</v>
      </c>
      <c r="D17" s="205"/>
      <c r="E17" s="208">
        <v>-150000</v>
      </c>
      <c r="F17" s="205"/>
      <c r="G17" s="205"/>
      <c r="H17" s="205"/>
      <c r="I17" s="205"/>
      <c r="J17" s="205">
        <f t="shared" si="0"/>
        <v>0</v>
      </c>
      <c r="K17" s="204">
        <v>5</v>
      </c>
      <c r="L17" s="132"/>
      <c r="M17" s="130"/>
    </row>
    <row r="18" spans="1:13" ht="20.100000000000001" customHeight="1">
      <c r="A18" s="130"/>
      <c r="B18" s="200"/>
      <c r="C18" s="130"/>
      <c r="D18" s="131"/>
      <c r="E18" s="131"/>
      <c r="F18" s="131"/>
      <c r="G18" s="131"/>
      <c r="H18" s="131"/>
      <c r="I18" s="131"/>
      <c r="J18" s="131">
        <f t="shared" si="0"/>
        <v>0</v>
      </c>
      <c r="K18" s="130"/>
      <c r="L18" s="132"/>
      <c r="M18" s="130"/>
    </row>
    <row r="19" spans="1:13" s="192" customFormat="1" ht="20.100000000000001" customHeight="1">
      <c r="A19" s="130"/>
      <c r="B19" s="200"/>
      <c r="C19" s="130"/>
      <c r="D19" s="131"/>
      <c r="E19" s="131"/>
      <c r="F19" s="131"/>
      <c r="G19" s="131"/>
      <c r="H19" s="131"/>
      <c r="I19" s="131"/>
      <c r="J19" s="131"/>
      <c r="K19" s="130"/>
      <c r="L19" s="132"/>
      <c r="M19" s="130"/>
    </row>
    <row r="20" spans="1:13" s="192" customFormat="1" ht="20.100000000000001" customHeight="1">
      <c r="A20" s="130"/>
      <c r="B20" s="200"/>
      <c r="C20" s="130"/>
      <c r="D20" s="131"/>
      <c r="E20" s="131"/>
      <c r="F20" s="131"/>
      <c r="G20" s="131"/>
      <c r="H20" s="131"/>
      <c r="I20" s="131"/>
      <c r="J20" s="131"/>
      <c r="K20" s="130"/>
      <c r="L20" s="132"/>
      <c r="M20" s="130"/>
    </row>
    <row r="21" spans="1:13" s="192" customFormat="1" ht="20.100000000000001" customHeight="1">
      <c r="A21" s="130"/>
      <c r="B21" s="200"/>
      <c r="C21" s="130"/>
      <c r="D21" s="131"/>
      <c r="E21" s="131"/>
      <c r="F21" s="131"/>
      <c r="G21" s="131"/>
      <c r="H21" s="131"/>
      <c r="I21" s="131"/>
      <c r="J21" s="131"/>
      <c r="K21" s="130"/>
      <c r="L21" s="132"/>
      <c r="M21" s="130"/>
    </row>
    <row r="22" spans="1:13" s="192" customFormat="1" ht="20.100000000000001" customHeight="1">
      <c r="A22" s="130"/>
      <c r="B22" s="200"/>
      <c r="C22" s="130"/>
      <c r="D22" s="131"/>
      <c r="E22" s="131"/>
      <c r="F22" s="131"/>
      <c r="G22" s="131"/>
      <c r="H22" s="131"/>
      <c r="I22" s="131"/>
      <c r="J22" s="131"/>
      <c r="K22" s="130"/>
      <c r="L22" s="132"/>
      <c r="M22" s="130"/>
    </row>
    <row r="23" spans="1:13" s="192" customFormat="1" ht="20.100000000000001" customHeight="1">
      <c r="A23" s="130"/>
      <c r="B23" s="200"/>
      <c r="C23" s="130"/>
      <c r="D23" s="131"/>
      <c r="E23" s="131"/>
      <c r="F23" s="131"/>
      <c r="G23" s="131"/>
      <c r="H23" s="131"/>
      <c r="I23" s="131"/>
      <c r="J23" s="131"/>
      <c r="K23" s="130"/>
      <c r="L23" s="132"/>
      <c r="M23" s="130"/>
    </row>
    <row r="24" spans="1:13" s="192" customFormat="1" ht="20.100000000000001" customHeight="1">
      <c r="A24" s="130"/>
      <c r="B24" s="200"/>
      <c r="C24" s="130"/>
      <c r="D24" s="131"/>
      <c r="E24" s="131"/>
      <c r="F24" s="131"/>
      <c r="G24" s="131"/>
      <c r="H24" s="131"/>
      <c r="I24" s="131"/>
      <c r="J24" s="131"/>
      <c r="K24" s="130"/>
      <c r="L24" s="132"/>
      <c r="M24" s="130"/>
    </row>
    <row r="25" spans="1:13" s="192" customFormat="1" ht="20.100000000000001" customHeight="1">
      <c r="A25" s="130"/>
      <c r="B25" s="200"/>
      <c r="C25" s="130"/>
      <c r="D25" s="131"/>
      <c r="E25" s="131"/>
      <c r="F25" s="131"/>
      <c r="G25" s="131"/>
      <c r="H25" s="131"/>
      <c r="I25" s="131"/>
      <c r="J25" s="131"/>
      <c r="K25" s="130"/>
      <c r="L25" s="132"/>
      <c r="M25" s="130"/>
    </row>
    <row r="26" spans="1:13" s="192" customFormat="1" ht="20.100000000000001" customHeight="1">
      <c r="A26" s="130"/>
      <c r="B26" s="200"/>
      <c r="C26" s="130"/>
      <c r="D26" s="131"/>
      <c r="E26" s="131"/>
      <c r="F26" s="131"/>
      <c r="G26" s="131"/>
      <c r="H26" s="131"/>
      <c r="I26" s="131"/>
      <c r="J26" s="131"/>
      <c r="K26" s="130"/>
      <c r="L26" s="132"/>
      <c r="M26" s="130"/>
    </row>
    <row r="27" spans="1:13" s="192" customFormat="1" ht="20.100000000000001" customHeight="1">
      <c r="A27" s="130"/>
      <c r="B27" s="200"/>
      <c r="C27" s="130"/>
      <c r="D27" s="131"/>
      <c r="E27" s="131"/>
      <c r="F27" s="131"/>
      <c r="G27" s="131"/>
      <c r="H27" s="131"/>
      <c r="I27" s="131"/>
      <c r="J27" s="131"/>
      <c r="K27" s="130"/>
      <c r="L27" s="132"/>
      <c r="M27" s="130"/>
    </row>
    <row r="28" spans="1:13" s="192" customFormat="1" ht="20.100000000000001" customHeight="1">
      <c r="A28" s="130"/>
      <c r="B28" s="200"/>
      <c r="C28" s="130"/>
      <c r="D28" s="131"/>
      <c r="E28" s="131"/>
      <c r="F28" s="131"/>
      <c r="G28" s="131"/>
      <c r="H28" s="131"/>
      <c r="I28" s="131"/>
      <c r="J28" s="131"/>
      <c r="K28" s="130"/>
      <c r="L28" s="132"/>
      <c r="M28" s="130"/>
    </row>
    <row r="29" spans="1:13" s="192" customFormat="1" ht="20.100000000000001" customHeight="1">
      <c r="A29" s="130"/>
      <c r="B29" s="200"/>
      <c r="C29" s="130"/>
      <c r="D29" s="131"/>
      <c r="E29" s="131"/>
      <c r="F29" s="131"/>
      <c r="G29" s="131"/>
      <c r="H29" s="131"/>
      <c r="I29" s="131"/>
      <c r="J29" s="131"/>
      <c r="K29" s="130"/>
      <c r="L29" s="132"/>
      <c r="M29" s="130"/>
    </row>
    <row r="30" spans="1:13" s="192" customFormat="1" ht="20.100000000000001" customHeight="1">
      <c r="A30" s="130"/>
      <c r="B30" s="200"/>
      <c r="C30" s="130"/>
      <c r="D30" s="131"/>
      <c r="E30" s="131"/>
      <c r="F30" s="131"/>
      <c r="G30" s="131"/>
      <c r="H30" s="131"/>
      <c r="I30" s="131"/>
      <c r="J30" s="131"/>
      <c r="K30" s="130"/>
      <c r="L30" s="132"/>
      <c r="M30" s="130"/>
    </row>
    <row r="31" spans="1:13" ht="20.100000000000001" customHeight="1">
      <c r="A31" s="130"/>
      <c r="B31" s="200"/>
      <c r="C31" s="130"/>
      <c r="D31" s="131"/>
      <c r="E31" s="131"/>
      <c r="F31" s="131"/>
      <c r="G31" s="131"/>
      <c r="H31" s="131"/>
      <c r="I31" s="131"/>
      <c r="J31" s="131">
        <f t="shared" si="0"/>
        <v>0</v>
      </c>
      <c r="K31" s="130"/>
      <c r="L31" s="132"/>
      <c r="M31" s="130"/>
    </row>
    <row r="32" spans="1:13" ht="20.100000000000001" hidden="1" customHeight="1">
      <c r="A32" s="130"/>
      <c r="B32" s="200"/>
      <c r="C32" s="130"/>
      <c r="D32" s="131"/>
      <c r="E32" s="131"/>
      <c r="F32" s="131"/>
      <c r="G32" s="131"/>
      <c r="H32" s="131"/>
      <c r="I32" s="131"/>
      <c r="J32" s="131">
        <f t="shared" si="0"/>
        <v>0</v>
      </c>
      <c r="K32" s="130"/>
      <c r="L32" s="132"/>
      <c r="M32" s="130"/>
    </row>
    <row r="33" spans="1:13" ht="20.100000000000001" hidden="1" customHeight="1">
      <c r="A33" s="130"/>
      <c r="B33" s="200"/>
      <c r="C33" s="130"/>
      <c r="D33" s="131"/>
      <c r="E33" s="131"/>
      <c r="F33" s="131"/>
      <c r="G33" s="131"/>
      <c r="H33" s="131"/>
      <c r="I33" s="131"/>
      <c r="J33" s="131">
        <f t="shared" si="0"/>
        <v>0</v>
      </c>
      <c r="K33" s="130"/>
      <c r="L33" s="132"/>
      <c r="M33" s="130"/>
    </row>
    <row r="34" spans="1:13" ht="20.100000000000001" hidden="1" customHeight="1">
      <c r="A34" s="130"/>
      <c r="B34" s="200"/>
      <c r="C34" s="130"/>
      <c r="D34" s="131"/>
      <c r="E34" s="131"/>
      <c r="F34" s="131"/>
      <c r="G34" s="131"/>
      <c r="H34" s="131"/>
      <c r="I34" s="131"/>
      <c r="J34" s="131">
        <f t="shared" si="0"/>
        <v>0</v>
      </c>
      <c r="K34" s="130"/>
      <c r="L34" s="132"/>
      <c r="M34" s="130"/>
    </row>
    <row r="35" spans="1:13" ht="20.100000000000001" hidden="1" customHeight="1">
      <c r="A35" s="130"/>
      <c r="B35" s="200"/>
      <c r="C35" s="130"/>
      <c r="D35" s="131"/>
      <c r="E35" s="131"/>
      <c r="F35" s="131"/>
      <c r="G35" s="131"/>
      <c r="H35" s="131"/>
      <c r="I35" s="131"/>
      <c r="J35" s="131">
        <f t="shared" si="0"/>
        <v>0</v>
      </c>
      <c r="K35" s="130"/>
      <c r="L35" s="132"/>
      <c r="M35" s="130"/>
    </row>
    <row r="36" spans="1:13" ht="20.100000000000001" hidden="1" customHeight="1">
      <c r="A36" s="130"/>
      <c r="B36" s="200"/>
      <c r="C36" s="130"/>
      <c r="D36" s="131"/>
      <c r="E36" s="131"/>
      <c r="F36" s="131"/>
      <c r="G36" s="131"/>
      <c r="H36" s="131"/>
      <c r="I36" s="131"/>
      <c r="J36" s="131">
        <f t="shared" si="0"/>
        <v>0</v>
      </c>
      <c r="K36" s="130"/>
      <c r="L36" s="132"/>
      <c r="M36" s="130"/>
    </row>
    <row r="37" spans="1:13" ht="20.100000000000001" hidden="1" customHeight="1">
      <c r="A37" s="130"/>
      <c r="B37" s="200"/>
      <c r="C37" s="130"/>
      <c r="D37" s="131"/>
      <c r="E37" s="131"/>
      <c r="F37" s="131"/>
      <c r="G37" s="131"/>
      <c r="H37" s="131"/>
      <c r="I37" s="131"/>
      <c r="J37" s="131">
        <f t="shared" si="0"/>
        <v>0</v>
      </c>
      <c r="K37" s="130"/>
      <c r="L37" s="132"/>
      <c r="M37" s="130"/>
    </row>
    <row r="38" spans="1:13" ht="20.100000000000001" hidden="1" customHeight="1">
      <c r="A38" s="130"/>
      <c r="B38" s="200"/>
      <c r="C38" s="130"/>
      <c r="D38" s="131"/>
      <c r="E38" s="131"/>
      <c r="F38" s="131"/>
      <c r="G38" s="131"/>
      <c r="H38" s="131"/>
      <c r="I38" s="131"/>
      <c r="J38" s="131">
        <f t="shared" si="0"/>
        <v>0</v>
      </c>
      <c r="K38" s="130"/>
      <c r="L38" s="132"/>
      <c r="M38" s="130"/>
    </row>
    <row r="39" spans="1:13" ht="20.100000000000001" hidden="1" customHeight="1">
      <c r="A39" s="130"/>
      <c r="B39" s="200"/>
      <c r="C39" s="130"/>
      <c r="D39" s="131"/>
      <c r="E39" s="131"/>
      <c r="F39" s="131"/>
      <c r="G39" s="131"/>
      <c r="H39" s="131"/>
      <c r="I39" s="131"/>
      <c r="J39" s="131">
        <f t="shared" si="0"/>
        <v>0</v>
      </c>
      <c r="K39" s="130"/>
      <c r="L39" s="132"/>
      <c r="M39" s="130"/>
    </row>
    <row r="40" spans="1:13" ht="20.100000000000001" hidden="1" customHeight="1">
      <c r="A40" s="130"/>
      <c r="B40" s="200"/>
      <c r="C40" s="130"/>
      <c r="D40" s="131"/>
      <c r="E40" s="131"/>
      <c r="F40" s="131"/>
      <c r="G40" s="131"/>
      <c r="H40" s="131"/>
      <c r="I40" s="131"/>
      <c r="J40" s="131">
        <f t="shared" si="0"/>
        <v>0</v>
      </c>
      <c r="K40" s="130"/>
      <c r="L40" s="132"/>
      <c r="M40" s="130"/>
    </row>
    <row r="41" spans="1:13" ht="20.100000000000001" hidden="1" customHeight="1">
      <c r="A41" s="130"/>
      <c r="B41" s="200"/>
      <c r="C41" s="130"/>
      <c r="D41" s="131"/>
      <c r="E41" s="131"/>
      <c r="F41" s="131"/>
      <c r="G41" s="131"/>
      <c r="H41" s="131"/>
      <c r="I41" s="131"/>
      <c r="J41" s="131">
        <f t="shared" si="0"/>
        <v>0</v>
      </c>
      <c r="K41" s="130"/>
      <c r="L41" s="132"/>
      <c r="M41" s="130"/>
    </row>
    <row r="42" spans="1:13" ht="20.100000000000001" customHeight="1">
      <c r="A42" s="130"/>
      <c r="B42" s="200"/>
      <c r="C42" s="130"/>
      <c r="D42" s="131"/>
      <c r="E42" s="131"/>
      <c r="F42" s="131"/>
      <c r="G42" s="131"/>
      <c r="H42" s="131"/>
      <c r="I42" s="131"/>
      <c r="J42" s="131">
        <f t="shared" si="0"/>
        <v>0</v>
      </c>
      <c r="K42" s="130"/>
      <c r="L42" s="132"/>
      <c r="M42" s="130"/>
    </row>
    <row r="43" spans="1:13" ht="20.100000000000001" customHeight="1">
      <c r="A43" s="130"/>
      <c r="B43" s="200"/>
      <c r="C43" s="130"/>
      <c r="D43" s="131"/>
      <c r="E43" s="131"/>
      <c r="F43" s="131"/>
      <c r="G43" s="131"/>
      <c r="H43" s="131"/>
      <c r="I43" s="131"/>
      <c r="J43" s="131">
        <f t="shared" si="0"/>
        <v>0</v>
      </c>
      <c r="K43" s="130"/>
      <c r="L43" s="132"/>
      <c r="M43" s="130"/>
    </row>
    <row r="44" spans="1:13" ht="23.1" customHeight="1">
      <c r="A44" s="130" t="s">
        <v>289</v>
      </c>
      <c r="B44" s="200"/>
      <c r="C44" s="130"/>
      <c r="D44" s="206">
        <f>SUM(D9:D43)</f>
        <v>200000</v>
      </c>
      <c r="E44" s="206">
        <f>SUM(E9:E43)</f>
        <v>0</v>
      </c>
      <c r="F44" s="206">
        <f t="shared" ref="F44:J44" si="1">SUM(F9:F43)</f>
        <v>80000</v>
      </c>
      <c r="G44" s="206">
        <f t="shared" si="1"/>
        <v>0</v>
      </c>
      <c r="H44" s="206">
        <f t="shared" si="1"/>
        <v>15640</v>
      </c>
      <c r="I44" s="206">
        <f t="shared" si="1"/>
        <v>76000</v>
      </c>
      <c r="J44" s="206">
        <f t="shared" si="1"/>
        <v>38000</v>
      </c>
      <c r="K44" s="201"/>
      <c r="L44" s="132"/>
      <c r="M44" s="130"/>
    </row>
    <row r="45" spans="1:13" ht="12.75">
      <c r="A45" s="133"/>
    </row>
    <row r="46" spans="1:13" ht="32.1" customHeight="1">
      <c r="B46" s="199" t="s">
        <v>190</v>
      </c>
      <c r="C46" s="129" t="s">
        <v>191</v>
      </c>
      <c r="D46" s="134" t="s">
        <v>181</v>
      </c>
      <c r="E46" s="135"/>
      <c r="F46" s="136" t="s">
        <v>19</v>
      </c>
      <c r="G46" s="136" t="s">
        <v>20</v>
      </c>
      <c r="H46" s="136" t="s">
        <v>21</v>
      </c>
      <c r="I46" s="136" t="s">
        <v>97</v>
      </c>
      <c r="J46" s="136" t="s">
        <v>188</v>
      </c>
      <c r="K46" s="137" t="s">
        <v>182</v>
      </c>
    </row>
    <row r="47" spans="1:13">
      <c r="B47" s="198">
        <v>1</v>
      </c>
      <c r="C47" s="147" t="s">
        <v>0</v>
      </c>
      <c r="D47" s="138">
        <v>112500</v>
      </c>
      <c r="E47" s="139"/>
      <c r="F47" s="140">
        <f t="shared" ref="F47:F52" si="2">SUMIF($B$9:$B$43,B47,$F$9:$F$43)</f>
        <v>15000</v>
      </c>
      <c r="G47" s="140">
        <f t="shared" ref="G47:G52" si="3">SUMIF($B$9:$B$43,B47,$G$9:$G$43)</f>
        <v>0</v>
      </c>
      <c r="H47" s="140">
        <f t="shared" ref="H47:H52" si="4">SUMIF($B$9:$B$43,B47,$H$9:$H$43)</f>
        <v>15640</v>
      </c>
      <c r="I47" s="141"/>
      <c r="J47" s="141"/>
      <c r="K47" s="138">
        <f t="shared" ref="K47:K52" si="5">SUM(F47,G47,H47)</f>
        <v>30640</v>
      </c>
    </row>
    <row r="48" spans="1:13">
      <c r="B48" s="198">
        <v>2</v>
      </c>
      <c r="C48" s="147" t="s">
        <v>92</v>
      </c>
      <c r="D48" s="138">
        <v>120000</v>
      </c>
      <c r="E48" s="139"/>
      <c r="F48" s="140">
        <f t="shared" si="2"/>
        <v>0</v>
      </c>
      <c r="G48" s="140">
        <f t="shared" si="3"/>
        <v>0</v>
      </c>
      <c r="H48" s="140">
        <f t="shared" si="4"/>
        <v>0</v>
      </c>
      <c r="I48" s="141"/>
      <c r="J48" s="141"/>
      <c r="K48" s="138">
        <f t="shared" si="5"/>
        <v>0</v>
      </c>
    </row>
    <row r="49" spans="2:11">
      <c r="B49" s="198">
        <v>3</v>
      </c>
      <c r="C49" s="147" t="s">
        <v>183</v>
      </c>
      <c r="D49" s="138">
        <v>285000</v>
      </c>
      <c r="E49" s="139"/>
      <c r="F49" s="140">
        <f t="shared" si="2"/>
        <v>40000</v>
      </c>
      <c r="G49" s="140">
        <f t="shared" si="3"/>
        <v>0</v>
      </c>
      <c r="H49" s="140">
        <f t="shared" si="4"/>
        <v>0</v>
      </c>
      <c r="I49" s="141"/>
      <c r="J49" s="141"/>
      <c r="K49" s="138">
        <f t="shared" si="5"/>
        <v>40000</v>
      </c>
    </row>
    <row r="50" spans="2:11">
      <c r="B50" s="198">
        <v>4</v>
      </c>
      <c r="C50" s="147" t="s">
        <v>184</v>
      </c>
      <c r="D50" s="138">
        <v>0</v>
      </c>
      <c r="E50" s="139"/>
      <c r="F50" s="140">
        <f t="shared" si="2"/>
        <v>0</v>
      </c>
      <c r="G50" s="140">
        <f t="shared" si="3"/>
        <v>0</v>
      </c>
      <c r="H50" s="140">
        <f t="shared" si="4"/>
        <v>0</v>
      </c>
      <c r="I50" s="141"/>
      <c r="J50" s="141"/>
      <c r="K50" s="138">
        <f t="shared" si="5"/>
        <v>0</v>
      </c>
    </row>
    <row r="51" spans="2:11">
      <c r="B51" s="198">
        <v>5</v>
      </c>
      <c r="C51" s="147" t="s">
        <v>185</v>
      </c>
      <c r="D51" s="138">
        <v>40000</v>
      </c>
      <c r="E51" s="139"/>
      <c r="F51" s="140">
        <f t="shared" si="2"/>
        <v>0</v>
      </c>
      <c r="G51" s="140">
        <f t="shared" si="3"/>
        <v>0</v>
      </c>
      <c r="H51" s="140">
        <f t="shared" si="4"/>
        <v>0</v>
      </c>
      <c r="I51" s="141"/>
      <c r="J51" s="141"/>
      <c r="K51" s="138">
        <f t="shared" si="5"/>
        <v>0</v>
      </c>
    </row>
    <row r="52" spans="2:11">
      <c r="B52" s="198">
        <v>6</v>
      </c>
      <c r="C52" s="147" t="s">
        <v>186</v>
      </c>
      <c r="D52" s="138">
        <v>50000</v>
      </c>
      <c r="E52" s="139"/>
      <c r="F52" s="140">
        <f t="shared" si="2"/>
        <v>25000</v>
      </c>
      <c r="G52" s="140">
        <f t="shared" si="3"/>
        <v>0</v>
      </c>
      <c r="H52" s="140">
        <f t="shared" si="4"/>
        <v>0</v>
      </c>
      <c r="I52" s="141"/>
      <c r="J52" s="141"/>
      <c r="K52" s="138">
        <f t="shared" si="5"/>
        <v>25000</v>
      </c>
    </row>
    <row r="53" spans="2:11">
      <c r="B53" s="198">
        <v>7</v>
      </c>
      <c r="C53" s="147" t="s">
        <v>187</v>
      </c>
      <c r="D53" s="138">
        <v>38000</v>
      </c>
      <c r="E53" s="139"/>
      <c r="F53" s="142"/>
      <c r="G53" s="143"/>
      <c r="H53" s="143"/>
      <c r="I53" s="140">
        <f>SUMIF($B$9:$B$43,B53,$I$9:$I$43)</f>
        <v>76000</v>
      </c>
      <c r="J53" s="140">
        <f>SUMIF($B$9:$B$43,B53,$J$9:$J$43)</f>
        <v>38000</v>
      </c>
      <c r="K53" s="138">
        <f>SUM(H53)</f>
        <v>0</v>
      </c>
    </row>
    <row r="54" spans="2:11">
      <c r="C54" s="144" t="s">
        <v>51</v>
      </c>
      <c r="D54" s="138">
        <f t="shared" ref="D54:I54" si="6">SUM(D47:D53)</f>
        <v>645500</v>
      </c>
      <c r="E54" s="139">
        <f t="shared" si="6"/>
        <v>0</v>
      </c>
      <c r="F54" s="140">
        <f t="shared" si="6"/>
        <v>80000</v>
      </c>
      <c r="G54" s="140">
        <f t="shared" si="6"/>
        <v>0</v>
      </c>
      <c r="H54" s="140">
        <f t="shared" si="6"/>
        <v>15640</v>
      </c>
      <c r="I54" s="140">
        <f t="shared" si="6"/>
        <v>76000</v>
      </c>
      <c r="J54" s="140"/>
      <c r="K54" s="138">
        <f>SUM(K47:K53)</f>
        <v>95640</v>
      </c>
    </row>
  </sheetData>
  <mergeCells count="12">
    <mergeCell ref="L2:M2"/>
    <mergeCell ref="M7:M8"/>
    <mergeCell ref="A4:M4"/>
    <mergeCell ref="A7:A8"/>
    <mergeCell ref="B7:B8"/>
    <mergeCell ref="C7:C8"/>
    <mergeCell ref="D7:D8"/>
    <mergeCell ref="E7:E8"/>
    <mergeCell ref="F7:I7"/>
    <mergeCell ref="J7:J8"/>
    <mergeCell ref="K7:K8"/>
    <mergeCell ref="L7:L8"/>
  </mergeCells>
  <phoneticPr fontId="10"/>
  <pageMargins left="0.75" right="0.75" top="1" bottom="1" header="0.5" footer="0.5"/>
  <pageSetup paperSize="9" scale="80" orientation="landscape"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F01537-0FFD-4B54-9D5B-4D29C95C0D99}">
  <sheetPr>
    <pageSetUpPr fitToPage="1"/>
  </sheetPr>
  <dimension ref="A2:L42"/>
  <sheetViews>
    <sheetView view="pageBreakPreview" topLeftCell="A13" zoomScaleNormal="100" zoomScaleSheetLayoutView="100" workbookViewId="0">
      <selection activeCell="B18" sqref="B18"/>
    </sheetView>
  </sheetViews>
  <sheetFormatPr defaultRowHeight="18.75"/>
  <cols>
    <col min="1" max="1" width="16" style="210" customWidth="1"/>
    <col min="2" max="2" width="10.75" style="210" customWidth="1"/>
    <col min="3" max="3" width="5.25" style="210" customWidth="1"/>
    <col min="4" max="4" width="11.125" style="210" customWidth="1"/>
    <col min="5" max="5" width="5.75" style="210" customWidth="1"/>
    <col min="6" max="6" width="9" style="210" customWidth="1"/>
    <col min="7" max="7" width="14" style="210" customWidth="1"/>
    <col min="8" max="9" width="9" style="210"/>
    <col min="10" max="10" width="8.625" style="210" customWidth="1"/>
    <col min="11" max="11" width="11.875" style="210" customWidth="1"/>
    <col min="12" max="12" width="13.375" style="210" customWidth="1"/>
    <col min="13" max="16384" width="9" style="210"/>
  </cols>
  <sheetData>
    <row r="2" spans="1:12" ht="25.5">
      <c r="A2" s="275" t="s">
        <v>303</v>
      </c>
      <c r="B2" s="275"/>
      <c r="C2" s="275"/>
      <c r="D2" s="275"/>
      <c r="E2" s="275"/>
      <c r="F2" s="275"/>
      <c r="G2" s="275"/>
      <c r="H2" s="275"/>
      <c r="I2" s="275"/>
      <c r="J2" s="275"/>
      <c r="K2" s="275"/>
      <c r="L2" s="275"/>
    </row>
    <row r="3" spans="1:12" ht="25.5">
      <c r="D3" s="236"/>
      <c r="E3" s="236"/>
    </row>
    <row r="4" spans="1:12" ht="18.75" customHeight="1">
      <c r="A4" s="237" t="s">
        <v>35</v>
      </c>
      <c r="B4" s="276"/>
      <c r="C4" s="276"/>
      <c r="D4" s="276"/>
      <c r="E4" s="276"/>
    </row>
    <row r="5" spans="1:12" ht="25.5">
      <c r="D5" s="236"/>
      <c r="E5" s="236"/>
      <c r="K5" s="235" t="s">
        <v>302</v>
      </c>
      <c r="L5" s="234"/>
    </row>
    <row r="6" spans="1:12" ht="19.5" thickBot="1"/>
    <row r="7" spans="1:12" ht="32.25" customHeight="1" thickBot="1">
      <c r="A7" s="233" t="s">
        <v>301</v>
      </c>
      <c r="B7" s="277"/>
      <c r="C7" s="278"/>
      <c r="D7" s="278"/>
      <c r="E7" s="278"/>
      <c r="F7" s="279"/>
      <c r="G7" s="232" t="s">
        <v>198</v>
      </c>
      <c r="H7" s="280"/>
      <c r="I7" s="278"/>
      <c r="J7" s="278"/>
      <c r="K7" s="278"/>
      <c r="L7" s="281"/>
    </row>
    <row r="8" spans="1:12" ht="30" customHeight="1" thickBot="1">
      <c r="A8" s="231" t="s">
        <v>300</v>
      </c>
      <c r="B8" s="230"/>
      <c r="C8" s="229"/>
      <c r="D8" s="228"/>
      <c r="E8" s="227"/>
      <c r="F8" s="226"/>
      <c r="G8" s="225" t="s">
        <v>299</v>
      </c>
      <c r="H8" s="282"/>
      <c r="I8" s="283"/>
      <c r="J8" s="283"/>
      <c r="K8" s="283"/>
      <c r="L8" s="284"/>
    </row>
    <row r="9" spans="1:12" ht="19.5" hidden="1" thickBot="1">
      <c r="A9" s="219" t="s">
        <v>298</v>
      </c>
      <c r="B9" s="218"/>
      <c r="C9" s="218"/>
      <c r="D9" s="218"/>
      <c r="E9" s="218"/>
      <c r="F9" s="218"/>
      <c r="G9" s="218"/>
      <c r="H9" s="218"/>
      <c r="I9" s="218"/>
      <c r="J9" s="218"/>
      <c r="K9" s="218"/>
      <c r="L9" s="217"/>
    </row>
    <row r="10" spans="1:12" ht="19.5" hidden="1" thickBot="1">
      <c r="A10" s="223" t="s">
        <v>297</v>
      </c>
      <c r="L10" s="214"/>
    </row>
    <row r="11" spans="1:12" ht="19.5" hidden="1" thickBot="1">
      <c r="A11" s="223" t="s">
        <v>296</v>
      </c>
      <c r="L11" s="214"/>
    </row>
    <row r="12" spans="1:12" ht="19.5" hidden="1" thickBot="1">
      <c r="A12" s="213"/>
      <c r="B12" s="212"/>
      <c r="C12" s="212"/>
      <c r="D12" s="212"/>
      <c r="E12" s="212"/>
      <c r="F12" s="212"/>
      <c r="G12" s="212"/>
      <c r="H12" s="212"/>
      <c r="I12" s="212"/>
      <c r="J12" s="212"/>
      <c r="K12" s="212"/>
      <c r="L12" s="211"/>
    </row>
    <row r="13" spans="1:12">
      <c r="A13" s="219"/>
      <c r="B13" s="218"/>
      <c r="C13" s="218"/>
      <c r="D13" s="218"/>
      <c r="E13" s="218"/>
      <c r="F13" s="218"/>
      <c r="G13" s="218"/>
      <c r="H13" s="218"/>
      <c r="I13" s="218"/>
      <c r="J13" s="218"/>
      <c r="K13" s="218"/>
      <c r="L13" s="217"/>
    </row>
    <row r="14" spans="1:12" ht="30">
      <c r="A14" s="224" t="s">
        <v>295</v>
      </c>
      <c r="L14" s="214"/>
    </row>
    <row r="15" spans="1:12" ht="33.75" customHeight="1">
      <c r="A15" s="223"/>
      <c r="L15" s="214"/>
    </row>
    <row r="16" spans="1:12" ht="33.75" customHeight="1">
      <c r="A16" s="222"/>
      <c r="B16" s="221"/>
      <c r="C16" s="221"/>
      <c r="D16" s="221"/>
      <c r="E16" s="221"/>
      <c r="F16" s="221"/>
      <c r="G16" s="221"/>
      <c r="H16" s="221"/>
      <c r="I16" s="221"/>
      <c r="J16" s="221"/>
      <c r="K16" s="221"/>
      <c r="L16" s="220"/>
    </row>
    <row r="17" spans="1:12" ht="33.75" customHeight="1">
      <c r="A17" s="222"/>
      <c r="B17" s="221"/>
      <c r="C17" s="221"/>
      <c r="D17" s="221"/>
      <c r="E17" s="221"/>
      <c r="F17" s="221"/>
      <c r="G17" s="221"/>
      <c r="H17" s="221"/>
      <c r="I17" s="221"/>
      <c r="J17" s="221"/>
      <c r="K17" s="221"/>
      <c r="L17" s="220"/>
    </row>
    <row r="18" spans="1:12" ht="33.75" customHeight="1">
      <c r="A18" s="222"/>
      <c r="B18" s="221"/>
      <c r="C18" s="221"/>
      <c r="D18" s="221"/>
      <c r="E18" s="221"/>
      <c r="F18" s="221"/>
      <c r="G18" s="221"/>
      <c r="H18" s="221"/>
      <c r="I18" s="221"/>
      <c r="J18" s="221"/>
      <c r="K18" s="221"/>
      <c r="L18" s="220"/>
    </row>
    <row r="19" spans="1:12" ht="33.75" customHeight="1">
      <c r="A19" s="222"/>
      <c r="B19" s="221"/>
      <c r="C19" s="221"/>
      <c r="D19" s="221"/>
      <c r="E19" s="221"/>
      <c r="F19" s="221"/>
      <c r="G19" s="221"/>
      <c r="H19" s="221"/>
      <c r="I19" s="221"/>
      <c r="J19" s="221"/>
      <c r="K19" s="221"/>
      <c r="L19" s="220"/>
    </row>
    <row r="20" spans="1:12" ht="33.75" customHeight="1">
      <c r="A20" s="222"/>
      <c r="B20" s="221"/>
      <c r="C20" s="221"/>
      <c r="D20" s="221"/>
      <c r="E20" s="221"/>
      <c r="F20" s="221"/>
      <c r="G20" s="221"/>
      <c r="H20" s="221"/>
      <c r="I20" s="221"/>
      <c r="J20" s="221"/>
      <c r="K20" s="221"/>
      <c r="L20" s="220"/>
    </row>
    <row r="21" spans="1:12" ht="33.75" customHeight="1">
      <c r="A21" s="222"/>
      <c r="B21" s="221"/>
      <c r="C21" s="221"/>
      <c r="D21" s="221"/>
      <c r="E21" s="221"/>
      <c r="F21" s="221"/>
      <c r="G21" s="221"/>
      <c r="H21" s="221"/>
      <c r="I21" s="221"/>
      <c r="J21" s="221"/>
      <c r="K21" s="221"/>
      <c r="L21" s="220"/>
    </row>
    <row r="22" spans="1:12" ht="33.75" customHeight="1">
      <c r="A22" s="222"/>
      <c r="B22" s="221"/>
      <c r="C22" s="221"/>
      <c r="D22" s="221"/>
      <c r="E22" s="221"/>
      <c r="F22" s="221"/>
      <c r="G22" s="221"/>
      <c r="H22" s="221"/>
      <c r="I22" s="221"/>
      <c r="J22" s="221"/>
      <c r="K22" s="221"/>
      <c r="L22" s="220"/>
    </row>
    <row r="23" spans="1:12" ht="33.75" customHeight="1">
      <c r="A23" s="222"/>
      <c r="B23" s="221"/>
      <c r="C23" s="221"/>
      <c r="D23" s="221"/>
      <c r="E23" s="221"/>
      <c r="F23" s="221"/>
      <c r="G23" s="221"/>
      <c r="H23" s="221"/>
      <c r="I23" s="221"/>
      <c r="J23" s="221"/>
      <c r="K23" s="221"/>
      <c r="L23" s="220"/>
    </row>
    <row r="24" spans="1:12" ht="33.75" customHeight="1">
      <c r="A24" s="222"/>
      <c r="B24" s="221"/>
      <c r="C24" s="221"/>
      <c r="D24" s="221"/>
      <c r="E24" s="221"/>
      <c r="F24" s="221"/>
      <c r="G24" s="221"/>
      <c r="H24" s="221"/>
      <c r="I24" s="221"/>
      <c r="J24" s="221"/>
      <c r="K24" s="221"/>
      <c r="L24" s="220"/>
    </row>
    <row r="25" spans="1:12" ht="33.75" customHeight="1">
      <c r="A25" s="222"/>
      <c r="B25" s="221"/>
      <c r="C25" s="221"/>
      <c r="D25" s="221"/>
      <c r="E25" s="221"/>
      <c r="F25" s="221"/>
      <c r="G25" s="221"/>
      <c r="H25" s="221"/>
      <c r="I25" s="221"/>
      <c r="J25" s="221"/>
      <c r="K25" s="221"/>
      <c r="L25" s="220"/>
    </row>
    <row r="26" spans="1:12" ht="33.75" customHeight="1">
      <c r="A26" s="222"/>
      <c r="B26" s="221"/>
      <c r="C26" s="221"/>
      <c r="D26" s="221"/>
      <c r="E26" s="221"/>
      <c r="F26" s="221"/>
      <c r="G26" s="221"/>
      <c r="H26" s="221"/>
      <c r="I26" s="221"/>
      <c r="J26" s="221"/>
      <c r="K26" s="221"/>
      <c r="L26" s="220"/>
    </row>
    <row r="27" spans="1:12" ht="33.75" customHeight="1">
      <c r="A27" s="222"/>
      <c r="B27" s="221"/>
      <c r="C27" s="221"/>
      <c r="D27" s="221"/>
      <c r="E27" s="221"/>
      <c r="F27" s="221"/>
      <c r="G27" s="221"/>
      <c r="H27" s="221"/>
      <c r="I27" s="221"/>
      <c r="J27" s="221"/>
      <c r="K27" s="221"/>
      <c r="L27" s="220"/>
    </row>
    <row r="28" spans="1:12" ht="33.75" customHeight="1" thickBot="1">
      <c r="A28" s="222"/>
      <c r="B28" s="221"/>
      <c r="C28" s="221"/>
      <c r="D28" s="221"/>
      <c r="E28" s="221"/>
      <c r="F28" s="221"/>
      <c r="G28" s="221"/>
      <c r="H28" s="221"/>
      <c r="I28" s="221"/>
      <c r="J28" s="221"/>
      <c r="K28" s="221"/>
      <c r="L28" s="220"/>
    </row>
    <row r="29" spans="1:12">
      <c r="A29" s="219"/>
      <c r="B29" s="218"/>
      <c r="C29" s="218"/>
      <c r="D29" s="218"/>
      <c r="E29" s="218"/>
      <c r="F29" s="218"/>
      <c r="G29" s="218"/>
      <c r="H29" s="218"/>
      <c r="I29" s="218"/>
      <c r="J29" s="218"/>
      <c r="K29" s="218"/>
      <c r="L29" s="217"/>
    </row>
    <row r="30" spans="1:12" ht="33.75" customHeight="1">
      <c r="A30" s="285" t="s">
        <v>294</v>
      </c>
      <c r="B30" s="286"/>
      <c r="L30" s="214"/>
    </row>
    <row r="31" spans="1:12" ht="33.75" customHeight="1">
      <c r="A31" s="216"/>
      <c r="L31" s="214"/>
    </row>
    <row r="32" spans="1:12" ht="33.75" customHeight="1">
      <c r="A32" s="216"/>
      <c r="L32" s="214"/>
    </row>
    <row r="33" spans="1:12" ht="33.75" customHeight="1">
      <c r="A33" s="216"/>
      <c r="L33" s="214"/>
    </row>
    <row r="34" spans="1:12" ht="33.75" customHeight="1">
      <c r="A34" s="216"/>
      <c r="L34" s="214"/>
    </row>
    <row r="35" spans="1:12" ht="33.75" customHeight="1">
      <c r="A35" s="216"/>
      <c r="L35" s="214"/>
    </row>
    <row r="36" spans="1:12" ht="33.75" customHeight="1">
      <c r="A36" s="216"/>
      <c r="L36" s="214"/>
    </row>
    <row r="37" spans="1:12" ht="33.75" customHeight="1">
      <c r="A37" s="216"/>
      <c r="L37" s="214"/>
    </row>
    <row r="38" spans="1:12" ht="33.75" customHeight="1">
      <c r="A38" s="216"/>
      <c r="L38" s="214"/>
    </row>
    <row r="39" spans="1:12" ht="33.75" customHeight="1">
      <c r="A39" s="216"/>
      <c r="L39" s="214"/>
    </row>
    <row r="40" spans="1:12" ht="33.75" customHeight="1">
      <c r="A40" s="216"/>
      <c r="L40" s="214"/>
    </row>
    <row r="41" spans="1:12" ht="33.75" customHeight="1">
      <c r="A41" s="215"/>
      <c r="L41" s="214"/>
    </row>
    <row r="42" spans="1:12" ht="19.5" thickBot="1">
      <c r="A42" s="213"/>
      <c r="B42" s="212"/>
      <c r="C42" s="212"/>
      <c r="D42" s="212"/>
      <c r="E42" s="212"/>
      <c r="F42" s="212"/>
      <c r="G42" s="212"/>
      <c r="H42" s="212"/>
      <c r="I42" s="212"/>
      <c r="J42" s="212"/>
      <c r="K42" s="212"/>
      <c r="L42" s="211"/>
    </row>
  </sheetData>
  <mergeCells count="6">
    <mergeCell ref="A30:B30"/>
    <mergeCell ref="A2:L2"/>
    <mergeCell ref="B4:E4"/>
    <mergeCell ref="B7:F7"/>
    <mergeCell ref="H7:L7"/>
    <mergeCell ref="H8:L8"/>
  </mergeCells>
  <phoneticPr fontId="10"/>
  <pageMargins left="0.62992125984251968" right="0.44" top="0.55000000000000004" bottom="0.15748031496062992" header="0" footer="0"/>
  <pageSetup paperSize="9" scale="68"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CD2D9A-12C7-49FA-ADE5-3206847BB4AC}">
  <sheetPr>
    <tabColor rgb="FFFFFF00"/>
  </sheetPr>
  <dimension ref="A1:W42"/>
  <sheetViews>
    <sheetView showZeros="0" view="pageBreakPreview" zoomScale="80" zoomScaleNormal="80" zoomScaleSheetLayoutView="80" workbookViewId="0">
      <pane xSplit="3" ySplit="7" topLeftCell="D8" activePane="bottomRight" state="frozen"/>
      <selection activeCell="J10" sqref="J10"/>
      <selection pane="topRight" activeCell="J10" sqref="J10"/>
      <selection pane="bottomLeft" activeCell="J10" sqref="J10"/>
      <selection pane="bottomRight" activeCell="B8" sqref="B8:B10"/>
    </sheetView>
  </sheetViews>
  <sheetFormatPr defaultColWidth="8.625" defaultRowHeight="13.5"/>
  <cols>
    <col min="1" max="1" width="4.625" style="157" customWidth="1"/>
    <col min="2" max="2" width="11.25" style="157" customWidth="1"/>
    <col min="3" max="3" width="10.375" style="157" customWidth="1"/>
    <col min="4" max="4" width="8.875" style="157" customWidth="1"/>
    <col min="5" max="5" width="11.125" style="157" customWidth="1"/>
    <col min="6" max="6" width="10.875" style="157" customWidth="1"/>
    <col min="7" max="7" width="10.625" style="157" customWidth="1"/>
    <col min="8" max="8" width="11.125" style="157" customWidth="1"/>
    <col min="9" max="9" width="10.875" style="157" customWidth="1"/>
    <col min="10" max="10" width="10.75" style="157" customWidth="1"/>
    <col min="11" max="12" width="8.875" style="157" customWidth="1"/>
    <col min="13" max="13" width="10" style="157" customWidth="1"/>
    <col min="14" max="14" width="9.875" style="157" customWidth="1"/>
    <col min="15" max="15" width="8.875" style="157" customWidth="1"/>
    <col min="16" max="16" width="12" style="157" customWidth="1"/>
    <col min="17" max="17" width="12.125" style="157" customWidth="1"/>
    <col min="18" max="18" width="8.625" style="157"/>
    <col min="19" max="23" width="10.625" style="157" customWidth="1"/>
    <col min="24" max="16384" width="8.625" style="157"/>
  </cols>
  <sheetData>
    <row r="1" spans="1:23" ht="20.25" customHeight="1">
      <c r="B1" s="156" t="s">
        <v>203</v>
      </c>
      <c r="C1" s="156"/>
      <c r="N1" s="158" t="s">
        <v>202</v>
      </c>
      <c r="O1" s="287" t="s">
        <v>229</v>
      </c>
      <c r="P1" s="287"/>
      <c r="Q1" s="287"/>
    </row>
    <row r="2" spans="1:23" ht="16.5" customHeight="1">
      <c r="B2" s="156" t="s">
        <v>230</v>
      </c>
      <c r="C2" s="156"/>
      <c r="N2" s="159" t="s">
        <v>201</v>
      </c>
      <c r="O2" s="160" t="s">
        <v>231</v>
      </c>
      <c r="P2" s="159" t="s">
        <v>256</v>
      </c>
      <c r="Q2" s="159"/>
    </row>
    <row r="3" spans="1:23" ht="16.5" customHeight="1">
      <c r="B3" s="161" t="s">
        <v>200</v>
      </c>
      <c r="C3" s="161"/>
      <c r="D3" s="162">
        <v>1000</v>
      </c>
      <c r="E3" s="157" t="s">
        <v>199</v>
      </c>
      <c r="P3" s="163"/>
    </row>
    <row r="4" spans="1:23" ht="16.5" customHeight="1">
      <c r="B4" s="161"/>
      <c r="C4" s="161"/>
      <c r="P4" s="163"/>
    </row>
    <row r="5" spans="1:23" ht="28.5" customHeight="1">
      <c r="B5" s="288" t="s">
        <v>198</v>
      </c>
      <c r="C5" s="288"/>
      <c r="D5" s="164" t="s">
        <v>0</v>
      </c>
      <c r="E5" s="164" t="s">
        <v>234</v>
      </c>
      <c r="F5" s="164" t="s">
        <v>234</v>
      </c>
      <c r="G5" s="164" t="s">
        <v>232</v>
      </c>
      <c r="H5" s="164" t="s">
        <v>234</v>
      </c>
      <c r="I5" s="164" t="s">
        <v>234</v>
      </c>
      <c r="J5" s="164" t="s">
        <v>234</v>
      </c>
      <c r="K5" s="164" t="s">
        <v>215</v>
      </c>
      <c r="L5" s="164" t="s">
        <v>233</v>
      </c>
      <c r="M5" s="164"/>
      <c r="N5" s="164"/>
      <c r="O5" s="164"/>
    </row>
    <row r="6" spans="1:23" ht="19.5" customHeight="1">
      <c r="A6" s="318" t="s">
        <v>266</v>
      </c>
      <c r="B6" s="289" t="s">
        <v>197</v>
      </c>
      <c r="C6" s="290"/>
      <c r="D6" s="291" t="s">
        <v>257</v>
      </c>
      <c r="E6" s="291" t="s">
        <v>258</v>
      </c>
      <c r="F6" s="291" t="s">
        <v>259</v>
      </c>
      <c r="G6" s="291" t="s">
        <v>260</v>
      </c>
      <c r="H6" s="291" t="s">
        <v>261</v>
      </c>
      <c r="I6" s="291" t="s">
        <v>236</v>
      </c>
      <c r="J6" s="291" t="s">
        <v>262</v>
      </c>
      <c r="K6" s="291" t="s">
        <v>263</v>
      </c>
      <c r="L6" s="291" t="s">
        <v>264</v>
      </c>
      <c r="M6" s="291"/>
      <c r="N6" s="291"/>
      <c r="O6" s="291"/>
      <c r="P6" s="293" t="s">
        <v>237</v>
      </c>
      <c r="Q6" s="295" t="s">
        <v>196</v>
      </c>
    </row>
    <row r="7" spans="1:23" ht="19.5" customHeight="1">
      <c r="A7" s="318"/>
      <c r="B7" s="297" t="s">
        <v>195</v>
      </c>
      <c r="C7" s="298"/>
      <c r="D7" s="292"/>
      <c r="E7" s="292"/>
      <c r="F7" s="292"/>
      <c r="G7" s="292"/>
      <c r="H7" s="292"/>
      <c r="I7" s="292"/>
      <c r="J7" s="292"/>
      <c r="K7" s="292"/>
      <c r="L7" s="292"/>
      <c r="M7" s="292"/>
      <c r="N7" s="292"/>
      <c r="O7" s="292"/>
      <c r="P7" s="294"/>
      <c r="Q7" s="296"/>
    </row>
    <row r="8" spans="1:23" ht="20.25" customHeight="1">
      <c r="A8" s="296" t="s">
        <v>267</v>
      </c>
      <c r="B8" s="299" t="s">
        <v>238</v>
      </c>
      <c r="C8" s="165" t="s">
        <v>194</v>
      </c>
      <c r="D8" s="166" t="s">
        <v>265</v>
      </c>
      <c r="E8" s="166" t="s">
        <v>265</v>
      </c>
      <c r="F8" s="166" t="s">
        <v>269</v>
      </c>
      <c r="G8" s="166" t="s">
        <v>269</v>
      </c>
      <c r="H8" s="166" t="s">
        <v>269</v>
      </c>
      <c r="I8" s="166" t="s">
        <v>270</v>
      </c>
      <c r="J8" s="166" t="s">
        <v>268</v>
      </c>
      <c r="K8" s="166" t="s">
        <v>268</v>
      </c>
      <c r="L8" s="166" t="s">
        <v>265</v>
      </c>
      <c r="M8" s="167"/>
      <c r="N8" s="167"/>
      <c r="O8" s="166"/>
      <c r="P8" s="302">
        <f>SUM(D10:O10)</f>
        <v>38000</v>
      </c>
      <c r="Q8" s="296"/>
    </row>
    <row r="9" spans="1:23" ht="20.25" customHeight="1">
      <c r="A9" s="296"/>
      <c r="B9" s="300"/>
      <c r="C9" s="168" t="s">
        <v>193</v>
      </c>
      <c r="D9" s="183">
        <v>3</v>
      </c>
      <c r="E9" s="183">
        <v>3</v>
      </c>
      <c r="F9" s="183">
        <v>5</v>
      </c>
      <c r="G9" s="183">
        <v>5</v>
      </c>
      <c r="H9" s="183">
        <v>5</v>
      </c>
      <c r="I9" s="183">
        <v>4</v>
      </c>
      <c r="J9" s="183">
        <v>5</v>
      </c>
      <c r="K9" s="183">
        <v>5</v>
      </c>
      <c r="L9" s="183">
        <v>3</v>
      </c>
      <c r="M9" s="184"/>
      <c r="N9" s="184"/>
      <c r="O9" s="183"/>
      <c r="P9" s="303"/>
      <c r="Q9" s="296"/>
    </row>
    <row r="10" spans="1:23" ht="20.25" customHeight="1">
      <c r="A10" s="296"/>
      <c r="B10" s="301"/>
      <c r="C10" s="169" t="s">
        <v>239</v>
      </c>
      <c r="D10" s="185">
        <f>D9*$D$3</f>
        <v>3000</v>
      </c>
      <c r="E10" s="185">
        <f t="shared" ref="E10:N10" si="0">E9*$D$3</f>
        <v>3000</v>
      </c>
      <c r="F10" s="185">
        <f t="shared" si="0"/>
        <v>5000</v>
      </c>
      <c r="G10" s="185">
        <f t="shared" si="0"/>
        <v>5000</v>
      </c>
      <c r="H10" s="185">
        <f t="shared" si="0"/>
        <v>5000</v>
      </c>
      <c r="I10" s="185">
        <f t="shared" si="0"/>
        <v>4000</v>
      </c>
      <c r="J10" s="185">
        <f t="shared" si="0"/>
        <v>5000</v>
      </c>
      <c r="K10" s="185">
        <f t="shared" si="0"/>
        <v>5000</v>
      </c>
      <c r="L10" s="185">
        <f t="shared" si="0"/>
        <v>3000</v>
      </c>
      <c r="M10" s="186">
        <f t="shared" si="0"/>
        <v>0</v>
      </c>
      <c r="N10" s="186">
        <f t="shared" si="0"/>
        <v>0</v>
      </c>
      <c r="O10" s="185">
        <f>O9*$D$3</f>
        <v>0</v>
      </c>
      <c r="P10" s="304"/>
      <c r="Q10" s="296"/>
    </row>
    <row r="11" spans="1:23" ht="20.25" customHeight="1">
      <c r="A11" s="296" t="s">
        <v>267</v>
      </c>
      <c r="B11" s="299" t="s">
        <v>240</v>
      </c>
      <c r="C11" s="165" t="s">
        <v>194</v>
      </c>
      <c r="D11" s="166" t="s">
        <v>265</v>
      </c>
      <c r="E11" s="166" t="s">
        <v>265</v>
      </c>
      <c r="F11" s="166"/>
      <c r="G11" s="166" t="s">
        <v>269</v>
      </c>
      <c r="H11" s="166" t="s">
        <v>269</v>
      </c>
      <c r="I11" s="166" t="s">
        <v>270</v>
      </c>
      <c r="J11" s="166"/>
      <c r="K11" s="166" t="s">
        <v>268</v>
      </c>
      <c r="L11" s="166" t="s">
        <v>265</v>
      </c>
      <c r="M11" s="167"/>
      <c r="N11" s="167"/>
      <c r="O11" s="166"/>
      <c r="P11" s="302">
        <f>SUM(D13:O13)</f>
        <v>28000</v>
      </c>
      <c r="Q11" s="296"/>
    </row>
    <row r="12" spans="1:23" ht="20.25" customHeight="1">
      <c r="A12" s="296"/>
      <c r="B12" s="300"/>
      <c r="C12" s="168" t="s">
        <v>193</v>
      </c>
      <c r="D12" s="183">
        <v>3</v>
      </c>
      <c r="E12" s="183">
        <v>3</v>
      </c>
      <c r="F12" s="183"/>
      <c r="G12" s="183">
        <v>5</v>
      </c>
      <c r="H12" s="183">
        <v>5</v>
      </c>
      <c r="I12" s="183">
        <v>4</v>
      </c>
      <c r="J12" s="183"/>
      <c r="K12" s="183">
        <v>5</v>
      </c>
      <c r="L12" s="183">
        <v>3</v>
      </c>
      <c r="M12" s="184"/>
      <c r="N12" s="184"/>
      <c r="O12" s="183"/>
      <c r="P12" s="303"/>
      <c r="Q12" s="296"/>
    </row>
    <row r="13" spans="1:23" ht="20.25" customHeight="1">
      <c r="A13" s="296"/>
      <c r="B13" s="301"/>
      <c r="C13" s="169" t="s">
        <v>239</v>
      </c>
      <c r="D13" s="185">
        <f t="shared" ref="D13:N13" si="1">D12*$D$3</f>
        <v>3000</v>
      </c>
      <c r="E13" s="185">
        <f t="shared" si="1"/>
        <v>3000</v>
      </c>
      <c r="F13" s="185">
        <f t="shared" si="1"/>
        <v>0</v>
      </c>
      <c r="G13" s="185">
        <f t="shared" si="1"/>
        <v>5000</v>
      </c>
      <c r="H13" s="185">
        <f t="shared" si="1"/>
        <v>5000</v>
      </c>
      <c r="I13" s="185">
        <f t="shared" si="1"/>
        <v>4000</v>
      </c>
      <c r="J13" s="185">
        <f t="shared" si="1"/>
        <v>0</v>
      </c>
      <c r="K13" s="185">
        <f t="shared" si="1"/>
        <v>5000</v>
      </c>
      <c r="L13" s="185">
        <f t="shared" si="1"/>
        <v>3000</v>
      </c>
      <c r="M13" s="186">
        <f t="shared" si="1"/>
        <v>0</v>
      </c>
      <c r="N13" s="186">
        <f t="shared" si="1"/>
        <v>0</v>
      </c>
      <c r="O13" s="185">
        <f>O12*$D$3</f>
        <v>0</v>
      </c>
      <c r="P13" s="304"/>
      <c r="Q13" s="296"/>
      <c r="S13" s="296" t="s">
        <v>241</v>
      </c>
      <c r="T13" s="296"/>
      <c r="U13" s="170" t="s">
        <v>242</v>
      </c>
      <c r="V13" s="305" t="s">
        <v>51</v>
      </c>
      <c r="W13" s="306"/>
    </row>
    <row r="14" spans="1:23" ht="20.25" customHeight="1">
      <c r="A14" s="296" t="s">
        <v>267</v>
      </c>
      <c r="B14" s="299" t="s">
        <v>243</v>
      </c>
      <c r="C14" s="165" t="s">
        <v>194</v>
      </c>
      <c r="D14" s="166" t="s">
        <v>265</v>
      </c>
      <c r="E14" s="166" t="s">
        <v>265</v>
      </c>
      <c r="F14" s="166" t="s">
        <v>269</v>
      </c>
      <c r="G14" s="166" t="s">
        <v>269</v>
      </c>
      <c r="H14" s="166" t="s">
        <v>269</v>
      </c>
      <c r="I14" s="166" t="s">
        <v>270</v>
      </c>
      <c r="J14" s="166"/>
      <c r="K14" s="166" t="s">
        <v>268</v>
      </c>
      <c r="L14" s="166" t="s">
        <v>265</v>
      </c>
      <c r="M14" s="167"/>
      <c r="N14" s="167"/>
      <c r="O14" s="166"/>
      <c r="P14" s="302">
        <f>SUM(D16:O16)</f>
        <v>33000</v>
      </c>
      <c r="Q14" s="296"/>
      <c r="S14" s="296" t="s">
        <v>244</v>
      </c>
      <c r="T14" s="296"/>
      <c r="U14" s="308">
        <f>COUNTIF($D$5:$O$5,"活動推進費")</f>
        <v>1</v>
      </c>
      <c r="V14" s="307">
        <f>SUMIFS($D$41:$O$41,$D$5:$O$5,"活動推進費")</f>
        <v>15000</v>
      </c>
      <c r="W14" s="307"/>
    </row>
    <row r="15" spans="1:23" ht="20.25" customHeight="1">
      <c r="A15" s="296"/>
      <c r="B15" s="300"/>
      <c r="C15" s="168" t="s">
        <v>193</v>
      </c>
      <c r="D15" s="183">
        <v>3</v>
      </c>
      <c r="E15" s="183">
        <v>3</v>
      </c>
      <c r="F15" s="183">
        <v>5</v>
      </c>
      <c r="G15" s="183">
        <v>5</v>
      </c>
      <c r="H15" s="183">
        <v>5</v>
      </c>
      <c r="I15" s="183">
        <v>4</v>
      </c>
      <c r="J15" s="183"/>
      <c r="K15" s="183">
        <v>5</v>
      </c>
      <c r="L15" s="183">
        <v>3</v>
      </c>
      <c r="M15" s="184"/>
      <c r="N15" s="184"/>
      <c r="O15" s="183"/>
      <c r="P15" s="303"/>
      <c r="Q15" s="296"/>
      <c r="S15" s="296"/>
      <c r="T15" s="296"/>
      <c r="U15" s="309"/>
      <c r="V15" s="307"/>
      <c r="W15" s="307"/>
    </row>
    <row r="16" spans="1:23" ht="20.25" customHeight="1">
      <c r="A16" s="296"/>
      <c r="B16" s="301"/>
      <c r="C16" s="169" t="s">
        <v>239</v>
      </c>
      <c r="D16" s="185">
        <f t="shared" ref="D16:N16" si="2">D15*$D$3</f>
        <v>3000</v>
      </c>
      <c r="E16" s="185">
        <f t="shared" si="2"/>
        <v>3000</v>
      </c>
      <c r="F16" s="185">
        <f t="shared" si="2"/>
        <v>5000</v>
      </c>
      <c r="G16" s="185">
        <f t="shared" si="2"/>
        <v>5000</v>
      </c>
      <c r="H16" s="185">
        <f t="shared" si="2"/>
        <v>5000</v>
      </c>
      <c r="I16" s="185">
        <f t="shared" si="2"/>
        <v>4000</v>
      </c>
      <c r="J16" s="185">
        <f t="shared" si="2"/>
        <v>0</v>
      </c>
      <c r="K16" s="185">
        <f t="shared" si="2"/>
        <v>5000</v>
      </c>
      <c r="L16" s="185">
        <f t="shared" si="2"/>
        <v>3000</v>
      </c>
      <c r="M16" s="186">
        <f t="shared" si="2"/>
        <v>0</v>
      </c>
      <c r="N16" s="186">
        <f t="shared" si="2"/>
        <v>0</v>
      </c>
      <c r="O16" s="185">
        <f>O15*$D$3</f>
        <v>0</v>
      </c>
      <c r="P16" s="304"/>
      <c r="Q16" s="296"/>
      <c r="S16" s="296" t="s">
        <v>245</v>
      </c>
      <c r="T16" s="296"/>
      <c r="U16" s="308">
        <f>COUNTIF($D$5:$O$5,"里山林保全")</f>
        <v>1</v>
      </c>
      <c r="V16" s="307">
        <f>SUMIFS($D$41:$O$41,$D$5:$O$5,"里山林保全")</f>
        <v>15000</v>
      </c>
      <c r="W16" s="307"/>
    </row>
    <row r="17" spans="1:23" ht="20.25" customHeight="1">
      <c r="A17" s="296" t="s">
        <v>267</v>
      </c>
      <c r="B17" s="299" t="s">
        <v>246</v>
      </c>
      <c r="C17" s="165" t="s">
        <v>194</v>
      </c>
      <c r="D17" s="166" t="s">
        <v>265</v>
      </c>
      <c r="E17" s="166" t="s">
        <v>265</v>
      </c>
      <c r="F17" s="166" t="s">
        <v>269</v>
      </c>
      <c r="G17" s="166" t="s">
        <v>269</v>
      </c>
      <c r="H17" s="166" t="s">
        <v>269</v>
      </c>
      <c r="I17" s="166" t="s">
        <v>270</v>
      </c>
      <c r="J17" s="166" t="s">
        <v>268</v>
      </c>
      <c r="K17" s="166" t="s">
        <v>268</v>
      </c>
      <c r="L17" s="166" t="s">
        <v>265</v>
      </c>
      <c r="M17" s="167"/>
      <c r="N17" s="167"/>
      <c r="O17" s="166"/>
      <c r="P17" s="302">
        <f>SUM(D19:O19)</f>
        <v>38000</v>
      </c>
      <c r="Q17" s="296"/>
      <c r="S17" s="296"/>
      <c r="T17" s="296"/>
      <c r="U17" s="309"/>
      <c r="V17" s="307"/>
      <c r="W17" s="307"/>
    </row>
    <row r="18" spans="1:23" ht="20.25" customHeight="1">
      <c r="A18" s="296"/>
      <c r="B18" s="300"/>
      <c r="C18" s="168" t="s">
        <v>193</v>
      </c>
      <c r="D18" s="183">
        <v>3</v>
      </c>
      <c r="E18" s="183">
        <v>3</v>
      </c>
      <c r="F18" s="183">
        <v>5</v>
      </c>
      <c r="G18" s="183">
        <v>5</v>
      </c>
      <c r="H18" s="183">
        <v>5</v>
      </c>
      <c r="I18" s="183">
        <v>4</v>
      </c>
      <c r="J18" s="183">
        <v>5</v>
      </c>
      <c r="K18" s="183">
        <v>5</v>
      </c>
      <c r="L18" s="183">
        <v>3</v>
      </c>
      <c r="M18" s="184"/>
      <c r="N18" s="184"/>
      <c r="O18" s="183"/>
      <c r="P18" s="303"/>
      <c r="Q18" s="296"/>
      <c r="S18" s="296" t="s">
        <v>235</v>
      </c>
      <c r="T18" s="296"/>
      <c r="U18" s="308">
        <f>COUNTIF($D$5:$O$5,"侵入竹除去・　竹林整備")</f>
        <v>5</v>
      </c>
      <c r="V18" s="307">
        <f>SUMIFS($D$41:$O$41,$D$5:$O$5,"侵入竹除去・　竹林整備")</f>
        <v>123000</v>
      </c>
      <c r="W18" s="307"/>
    </row>
    <row r="19" spans="1:23" ht="20.25" customHeight="1">
      <c r="A19" s="296"/>
      <c r="B19" s="301"/>
      <c r="C19" s="169" t="s">
        <v>239</v>
      </c>
      <c r="D19" s="185">
        <f t="shared" ref="D19:N19" si="3">D18*$D$3</f>
        <v>3000</v>
      </c>
      <c r="E19" s="185">
        <f t="shared" si="3"/>
        <v>3000</v>
      </c>
      <c r="F19" s="185">
        <f t="shared" si="3"/>
        <v>5000</v>
      </c>
      <c r="G19" s="185">
        <f t="shared" si="3"/>
        <v>5000</v>
      </c>
      <c r="H19" s="185">
        <f t="shared" si="3"/>
        <v>5000</v>
      </c>
      <c r="I19" s="185">
        <f t="shared" si="3"/>
        <v>4000</v>
      </c>
      <c r="J19" s="185">
        <f t="shared" si="3"/>
        <v>5000</v>
      </c>
      <c r="K19" s="185">
        <f t="shared" si="3"/>
        <v>5000</v>
      </c>
      <c r="L19" s="185">
        <f t="shared" si="3"/>
        <v>3000</v>
      </c>
      <c r="M19" s="186">
        <f t="shared" si="3"/>
        <v>0</v>
      </c>
      <c r="N19" s="186">
        <f t="shared" si="3"/>
        <v>0</v>
      </c>
      <c r="O19" s="185">
        <f>O18*$D$3</f>
        <v>0</v>
      </c>
      <c r="P19" s="304"/>
      <c r="Q19" s="296"/>
      <c r="S19" s="296"/>
      <c r="T19" s="296"/>
      <c r="U19" s="309"/>
      <c r="V19" s="307"/>
      <c r="W19" s="307"/>
    </row>
    <row r="20" spans="1:23" ht="20.25" customHeight="1">
      <c r="A20" s="296" t="s">
        <v>267</v>
      </c>
      <c r="B20" s="299" t="s">
        <v>247</v>
      </c>
      <c r="C20" s="165" t="s">
        <v>194</v>
      </c>
      <c r="D20" s="166" t="s">
        <v>265</v>
      </c>
      <c r="E20" s="166" t="s">
        <v>265</v>
      </c>
      <c r="F20" s="166"/>
      <c r="G20" s="166" t="s">
        <v>269</v>
      </c>
      <c r="H20" s="166" t="s">
        <v>269</v>
      </c>
      <c r="I20" s="166" t="s">
        <v>270</v>
      </c>
      <c r="J20" s="166" t="s">
        <v>268</v>
      </c>
      <c r="K20" s="166" t="s">
        <v>268</v>
      </c>
      <c r="L20" s="166" t="s">
        <v>265</v>
      </c>
      <c r="M20" s="167"/>
      <c r="N20" s="167"/>
      <c r="O20" s="166"/>
      <c r="P20" s="302">
        <f>SUM(D22:O22)</f>
        <v>33000</v>
      </c>
      <c r="Q20" s="296"/>
      <c r="S20" s="296" t="s">
        <v>248</v>
      </c>
      <c r="T20" s="296"/>
      <c r="U20" s="308">
        <f>COUNTIF($D$5:$O$5,"森林資源利用")</f>
        <v>0</v>
      </c>
      <c r="V20" s="307">
        <f>SUMIFS($D$41:$O$41,$D$5:$O$5,"森林資源利用")</f>
        <v>0</v>
      </c>
      <c r="W20" s="307"/>
    </row>
    <row r="21" spans="1:23" ht="20.25" customHeight="1">
      <c r="A21" s="296"/>
      <c r="B21" s="300"/>
      <c r="C21" s="168" t="s">
        <v>193</v>
      </c>
      <c r="D21" s="183">
        <v>3</v>
      </c>
      <c r="E21" s="183">
        <v>3</v>
      </c>
      <c r="F21" s="183"/>
      <c r="G21" s="183">
        <v>5</v>
      </c>
      <c r="H21" s="183">
        <v>5</v>
      </c>
      <c r="I21" s="183">
        <v>4</v>
      </c>
      <c r="J21" s="183">
        <v>5</v>
      </c>
      <c r="K21" s="183">
        <v>5</v>
      </c>
      <c r="L21" s="183">
        <v>3</v>
      </c>
      <c r="M21" s="184"/>
      <c r="N21" s="184"/>
      <c r="O21" s="183"/>
      <c r="P21" s="303"/>
      <c r="Q21" s="296"/>
      <c r="S21" s="296"/>
      <c r="T21" s="296"/>
      <c r="U21" s="309"/>
      <c r="V21" s="307"/>
      <c r="W21" s="307"/>
    </row>
    <row r="22" spans="1:23" ht="20.25" customHeight="1">
      <c r="A22" s="296"/>
      <c r="B22" s="301"/>
      <c r="C22" s="169" t="s">
        <v>239</v>
      </c>
      <c r="D22" s="185">
        <f t="shared" ref="D22:O22" si="4">D21*$D$3</f>
        <v>3000</v>
      </c>
      <c r="E22" s="185">
        <f t="shared" si="4"/>
        <v>3000</v>
      </c>
      <c r="F22" s="185">
        <f t="shared" si="4"/>
        <v>0</v>
      </c>
      <c r="G22" s="185">
        <f t="shared" si="4"/>
        <v>5000</v>
      </c>
      <c r="H22" s="185">
        <f t="shared" si="4"/>
        <v>5000</v>
      </c>
      <c r="I22" s="185">
        <f t="shared" si="4"/>
        <v>4000</v>
      </c>
      <c r="J22" s="185">
        <f t="shared" si="4"/>
        <v>5000</v>
      </c>
      <c r="K22" s="185">
        <f t="shared" si="4"/>
        <v>5000</v>
      </c>
      <c r="L22" s="185">
        <f t="shared" si="4"/>
        <v>3000</v>
      </c>
      <c r="M22" s="186">
        <f t="shared" si="4"/>
        <v>0</v>
      </c>
      <c r="N22" s="186">
        <f t="shared" si="4"/>
        <v>0</v>
      </c>
      <c r="O22" s="185">
        <f t="shared" si="4"/>
        <v>0</v>
      </c>
      <c r="P22" s="304"/>
      <c r="Q22" s="296"/>
      <c r="S22" s="296" t="s">
        <v>249</v>
      </c>
      <c r="T22" s="296"/>
      <c r="U22" s="308">
        <f>COUNTIF($D$5:$O$5,"森林機能強化")</f>
        <v>1</v>
      </c>
      <c r="V22" s="307">
        <f>SUMIFS($D$41:$O$41,$D$5:$O$5,"森林機能強化")</f>
        <v>25000</v>
      </c>
      <c r="W22" s="307"/>
    </row>
    <row r="23" spans="1:23" ht="20.25" customHeight="1">
      <c r="A23" s="296"/>
      <c r="B23" s="299" t="s">
        <v>250</v>
      </c>
      <c r="C23" s="165" t="s">
        <v>194</v>
      </c>
      <c r="D23" s="166"/>
      <c r="E23" s="166"/>
      <c r="F23" s="166" t="s">
        <v>269</v>
      </c>
      <c r="G23" s="166"/>
      <c r="H23" s="166" t="s">
        <v>269</v>
      </c>
      <c r="I23" s="166" t="s">
        <v>270</v>
      </c>
      <c r="J23" s="166" t="s">
        <v>268</v>
      </c>
      <c r="K23" s="166"/>
      <c r="L23" s="166"/>
      <c r="M23" s="167"/>
      <c r="N23" s="167"/>
      <c r="O23" s="166"/>
      <c r="P23" s="302">
        <f>SUM(D25:O25)</f>
        <v>19000</v>
      </c>
      <c r="Q23" s="296"/>
      <c r="S23" s="296"/>
      <c r="T23" s="296"/>
      <c r="U23" s="309"/>
      <c r="V23" s="307"/>
      <c r="W23" s="307"/>
    </row>
    <row r="24" spans="1:23" ht="20.25" customHeight="1">
      <c r="A24" s="296"/>
      <c r="B24" s="300"/>
      <c r="C24" s="168" t="s">
        <v>193</v>
      </c>
      <c r="D24" s="183"/>
      <c r="E24" s="183"/>
      <c r="F24" s="183">
        <v>5</v>
      </c>
      <c r="G24" s="183"/>
      <c r="H24" s="183">
        <v>5</v>
      </c>
      <c r="I24" s="183">
        <v>4</v>
      </c>
      <c r="J24" s="183">
        <v>5</v>
      </c>
      <c r="K24" s="183"/>
      <c r="L24" s="183"/>
      <c r="M24" s="184"/>
      <c r="N24" s="184"/>
      <c r="O24" s="183"/>
      <c r="P24" s="303"/>
      <c r="Q24" s="296"/>
      <c r="S24" s="296" t="s">
        <v>251</v>
      </c>
      <c r="T24" s="296"/>
      <c r="U24" s="308">
        <f>COUNTIF($D$5:$O$5,"関係人口　　　創出・維持")</f>
        <v>1</v>
      </c>
      <c r="V24" s="307">
        <f>SUMIFS($D$41:$O$41,$D$5:$O$5,"関係人口　　　創出・維持")</f>
        <v>25000</v>
      </c>
      <c r="W24" s="307"/>
    </row>
    <row r="25" spans="1:23" ht="20.25" customHeight="1">
      <c r="A25" s="296"/>
      <c r="B25" s="301"/>
      <c r="C25" s="169" t="s">
        <v>239</v>
      </c>
      <c r="D25" s="185">
        <f t="shared" ref="D25" si="5">D24*$D$3</f>
        <v>0</v>
      </c>
      <c r="E25" s="185">
        <f t="shared" ref="E25" si="6">E24*$D$3</f>
        <v>0</v>
      </c>
      <c r="F25" s="185">
        <f t="shared" ref="F25" si="7">F24*$D$3</f>
        <v>5000</v>
      </c>
      <c r="G25" s="185">
        <f t="shared" ref="G25" si="8">G24*$D$3</f>
        <v>0</v>
      </c>
      <c r="H25" s="185">
        <f t="shared" ref="H25:J25" si="9">H24*$D$3</f>
        <v>5000</v>
      </c>
      <c r="I25" s="185">
        <f t="shared" si="9"/>
        <v>4000</v>
      </c>
      <c r="J25" s="185">
        <f t="shared" si="9"/>
        <v>5000</v>
      </c>
      <c r="K25" s="185">
        <f t="shared" ref="K25" si="10">K24*$D$3</f>
        <v>0</v>
      </c>
      <c r="L25" s="185">
        <f t="shared" ref="L25" si="11">L24*$D$3</f>
        <v>0</v>
      </c>
      <c r="M25" s="186">
        <f t="shared" ref="M25" si="12">M24*$D$3</f>
        <v>0</v>
      </c>
      <c r="N25" s="186">
        <f t="shared" ref="N25" si="13">N24*$D$3</f>
        <v>0</v>
      </c>
      <c r="O25" s="185">
        <f t="shared" ref="O25" si="14">O24*$D$3</f>
        <v>0</v>
      </c>
      <c r="P25" s="304"/>
      <c r="Q25" s="296"/>
      <c r="S25" s="296"/>
      <c r="T25" s="296"/>
      <c r="U25" s="309"/>
      <c r="V25" s="307"/>
      <c r="W25" s="307"/>
    </row>
    <row r="26" spans="1:23" ht="20.25" customHeight="1">
      <c r="A26" s="296"/>
      <c r="B26" s="299" t="s">
        <v>271</v>
      </c>
      <c r="C26" s="165" t="s">
        <v>194</v>
      </c>
      <c r="D26" s="171"/>
      <c r="E26" s="171"/>
      <c r="F26" s="166" t="s">
        <v>269</v>
      </c>
      <c r="G26" s="171"/>
      <c r="H26" s="166" t="s">
        <v>269</v>
      </c>
      <c r="I26" s="166" t="s">
        <v>270</v>
      </c>
      <c r="J26" s="172"/>
      <c r="K26" s="171"/>
      <c r="L26" s="171"/>
      <c r="M26" s="172"/>
      <c r="N26" s="172"/>
      <c r="O26" s="171"/>
      <c r="P26" s="302">
        <f>SUM(D28:O28)</f>
        <v>14000</v>
      </c>
      <c r="Q26" s="308"/>
    </row>
    <row r="27" spans="1:23" ht="20.25" customHeight="1">
      <c r="A27" s="296"/>
      <c r="B27" s="300"/>
      <c r="C27" s="168" t="s">
        <v>193</v>
      </c>
      <c r="D27" s="183"/>
      <c r="E27" s="183"/>
      <c r="F27" s="183">
        <v>5</v>
      </c>
      <c r="G27" s="183"/>
      <c r="H27" s="183">
        <v>5</v>
      </c>
      <c r="I27" s="183">
        <v>4</v>
      </c>
      <c r="J27" s="184"/>
      <c r="K27" s="183"/>
      <c r="L27" s="183"/>
      <c r="M27" s="184"/>
      <c r="N27" s="184"/>
      <c r="O27" s="183"/>
      <c r="P27" s="303"/>
      <c r="Q27" s="313"/>
    </row>
    <row r="28" spans="1:23" ht="20.25" customHeight="1">
      <c r="A28" s="296"/>
      <c r="B28" s="301"/>
      <c r="C28" s="169" t="s">
        <v>239</v>
      </c>
      <c r="D28" s="185">
        <f t="shared" ref="D28" si="15">D27*$D$3</f>
        <v>0</v>
      </c>
      <c r="E28" s="185">
        <f t="shared" ref="E28" si="16">E27*$D$3</f>
        <v>0</v>
      </c>
      <c r="F28" s="185">
        <f t="shared" ref="F28" si="17">F27*$D$3</f>
        <v>5000</v>
      </c>
      <c r="G28" s="185">
        <f t="shared" ref="G28" si="18">G27*$D$3</f>
        <v>0</v>
      </c>
      <c r="H28" s="185">
        <f t="shared" ref="H28:I28" si="19">H27*$D$3</f>
        <v>5000</v>
      </c>
      <c r="I28" s="185">
        <f t="shared" si="19"/>
        <v>4000</v>
      </c>
      <c r="J28" s="186">
        <f t="shared" ref="J28" si="20">J27*$D$3</f>
        <v>0</v>
      </c>
      <c r="K28" s="185">
        <f t="shared" ref="K28" si="21">K27*$D$3</f>
        <v>0</v>
      </c>
      <c r="L28" s="185">
        <f t="shared" ref="L28" si="22">L27*$D$3</f>
        <v>0</v>
      </c>
      <c r="M28" s="186">
        <f t="shared" ref="M28" si="23">M27*$D$3</f>
        <v>0</v>
      </c>
      <c r="N28" s="186">
        <f t="shared" ref="N28" si="24">N27*$D$3</f>
        <v>0</v>
      </c>
      <c r="O28" s="185">
        <f t="shared" ref="O28" si="25">O27*$D$3</f>
        <v>0</v>
      </c>
      <c r="P28" s="304"/>
      <c r="Q28" s="309"/>
    </row>
    <row r="29" spans="1:23" ht="20.25" customHeight="1">
      <c r="B29" s="310"/>
      <c r="C29" s="165"/>
      <c r="D29" s="171"/>
      <c r="E29" s="171"/>
      <c r="F29" s="172"/>
      <c r="G29" s="172"/>
      <c r="H29" s="172"/>
      <c r="I29" s="172"/>
      <c r="J29" s="172"/>
      <c r="K29" s="171"/>
      <c r="L29" s="171"/>
      <c r="M29" s="172"/>
      <c r="N29" s="172"/>
      <c r="O29" s="171"/>
      <c r="P29" s="302">
        <f>SUM(D31:O31)</f>
        <v>0</v>
      </c>
      <c r="Q29" s="308"/>
    </row>
    <row r="30" spans="1:23" ht="20.25" customHeight="1">
      <c r="B30" s="311"/>
      <c r="C30" s="168"/>
      <c r="D30" s="183"/>
      <c r="E30" s="183"/>
      <c r="F30" s="184"/>
      <c r="G30" s="184"/>
      <c r="H30" s="184"/>
      <c r="I30" s="184"/>
      <c r="J30" s="184"/>
      <c r="K30" s="183"/>
      <c r="L30" s="183"/>
      <c r="M30" s="184"/>
      <c r="N30" s="184"/>
      <c r="O30" s="183"/>
      <c r="P30" s="303"/>
      <c r="Q30" s="313"/>
    </row>
    <row r="31" spans="1:23" ht="20.25" customHeight="1">
      <c r="B31" s="312"/>
      <c r="C31" s="169"/>
      <c r="D31" s="185">
        <f t="shared" ref="D31" si="26">D30*$D$3</f>
        <v>0</v>
      </c>
      <c r="E31" s="185">
        <f t="shared" ref="E31" si="27">E30*$D$3</f>
        <v>0</v>
      </c>
      <c r="F31" s="186">
        <f t="shared" ref="F31" si="28">F30*$D$3</f>
        <v>0</v>
      </c>
      <c r="G31" s="186">
        <f t="shared" ref="G31" si="29">G30*$D$3</f>
        <v>0</v>
      </c>
      <c r="H31" s="186">
        <f t="shared" ref="H31" si="30">H30*$D$3</f>
        <v>0</v>
      </c>
      <c r="I31" s="186">
        <f t="shared" ref="I31" si="31">I30*$D$3</f>
        <v>0</v>
      </c>
      <c r="J31" s="186">
        <f t="shared" ref="J31" si="32">J30*$D$3</f>
        <v>0</v>
      </c>
      <c r="K31" s="185">
        <f t="shared" ref="K31" si="33">K30*$D$3</f>
        <v>0</v>
      </c>
      <c r="L31" s="185">
        <f t="shared" ref="L31" si="34">L30*$D$3</f>
        <v>0</v>
      </c>
      <c r="M31" s="186">
        <f t="shared" ref="M31" si="35">M30*$D$3</f>
        <v>0</v>
      </c>
      <c r="N31" s="186">
        <f t="shared" ref="N31" si="36">N30*$D$3</f>
        <v>0</v>
      </c>
      <c r="O31" s="185">
        <f t="shared" ref="O31" si="37">O30*$D$3</f>
        <v>0</v>
      </c>
      <c r="P31" s="304"/>
      <c r="Q31" s="309"/>
    </row>
    <row r="32" spans="1:23" ht="20.25" hidden="1" customHeight="1">
      <c r="B32" s="314"/>
      <c r="C32" s="165"/>
      <c r="D32" s="171"/>
      <c r="E32" s="171"/>
      <c r="F32" s="172"/>
      <c r="G32" s="172"/>
      <c r="H32" s="172"/>
      <c r="I32" s="172"/>
      <c r="J32" s="172"/>
      <c r="K32" s="171"/>
      <c r="L32" s="171"/>
      <c r="M32" s="172"/>
      <c r="N32" s="172"/>
      <c r="O32" s="171"/>
      <c r="P32" s="302">
        <f>SUM(D34:O34)</f>
        <v>0</v>
      </c>
      <c r="Q32" s="308"/>
    </row>
    <row r="33" spans="2:23" ht="20.25" hidden="1" customHeight="1">
      <c r="B33" s="315"/>
      <c r="C33" s="168"/>
      <c r="D33" s="183"/>
      <c r="E33" s="183"/>
      <c r="F33" s="184"/>
      <c r="G33" s="184"/>
      <c r="H33" s="184"/>
      <c r="I33" s="184"/>
      <c r="J33" s="184"/>
      <c r="K33" s="183"/>
      <c r="L33" s="183"/>
      <c r="M33" s="184"/>
      <c r="N33" s="184"/>
      <c r="O33" s="183"/>
      <c r="P33" s="303"/>
      <c r="Q33" s="313"/>
    </row>
    <row r="34" spans="2:23" ht="20.25" hidden="1" customHeight="1">
      <c r="B34" s="316"/>
      <c r="C34" s="169"/>
      <c r="D34" s="185">
        <f t="shared" ref="D34" si="38">D33*$D$3</f>
        <v>0</v>
      </c>
      <c r="E34" s="185">
        <f t="shared" ref="E34" si="39">E33*$D$3</f>
        <v>0</v>
      </c>
      <c r="F34" s="186">
        <f t="shared" ref="F34" si="40">F33*$D$3</f>
        <v>0</v>
      </c>
      <c r="G34" s="186">
        <f t="shared" ref="G34" si="41">G33*$D$3</f>
        <v>0</v>
      </c>
      <c r="H34" s="186">
        <f t="shared" ref="H34" si="42">H33*$D$3</f>
        <v>0</v>
      </c>
      <c r="I34" s="186">
        <f t="shared" ref="I34" si="43">I33*$D$3</f>
        <v>0</v>
      </c>
      <c r="J34" s="186">
        <f t="shared" ref="J34" si="44">J33*$D$3</f>
        <v>0</v>
      </c>
      <c r="K34" s="185">
        <f t="shared" ref="K34" si="45">K33*$D$3</f>
        <v>0</v>
      </c>
      <c r="L34" s="185">
        <f t="shared" ref="L34" si="46">L33*$D$3</f>
        <v>0</v>
      </c>
      <c r="M34" s="186">
        <f t="shared" ref="M34" si="47">M33*$D$3</f>
        <v>0</v>
      </c>
      <c r="N34" s="186">
        <f t="shared" ref="N34" si="48">N33*$D$3</f>
        <v>0</v>
      </c>
      <c r="O34" s="185">
        <f t="shared" ref="O34" si="49">O33*$D$3</f>
        <v>0</v>
      </c>
      <c r="P34" s="304"/>
      <c r="Q34" s="309"/>
    </row>
    <row r="35" spans="2:23" ht="20.25" hidden="1" customHeight="1">
      <c r="B35" s="310"/>
      <c r="C35" s="165"/>
      <c r="D35" s="171"/>
      <c r="E35" s="171"/>
      <c r="F35" s="172"/>
      <c r="G35" s="172"/>
      <c r="H35" s="172"/>
      <c r="I35" s="172"/>
      <c r="J35" s="172"/>
      <c r="K35" s="171"/>
      <c r="L35" s="171"/>
      <c r="M35" s="172"/>
      <c r="N35" s="172"/>
      <c r="O35" s="171"/>
      <c r="P35" s="302">
        <f>SUM(D37:O37)</f>
        <v>0</v>
      </c>
      <c r="Q35" s="308"/>
    </row>
    <row r="36" spans="2:23" ht="20.25" hidden="1" customHeight="1">
      <c r="B36" s="311"/>
      <c r="C36" s="168"/>
      <c r="D36" s="183"/>
      <c r="E36" s="183"/>
      <c r="F36" s="184"/>
      <c r="G36" s="184"/>
      <c r="H36" s="184"/>
      <c r="I36" s="184"/>
      <c r="J36" s="184"/>
      <c r="K36" s="183"/>
      <c r="L36" s="183"/>
      <c r="M36" s="184"/>
      <c r="N36" s="184"/>
      <c r="O36" s="183"/>
      <c r="P36" s="303"/>
      <c r="Q36" s="313"/>
    </row>
    <row r="37" spans="2:23" ht="20.25" hidden="1" customHeight="1">
      <c r="B37" s="312"/>
      <c r="C37" s="169"/>
      <c r="D37" s="185">
        <f t="shared" ref="D37" si="50">D36*$D$3</f>
        <v>0</v>
      </c>
      <c r="E37" s="185">
        <f t="shared" ref="E37" si="51">E36*$D$3</f>
        <v>0</v>
      </c>
      <c r="F37" s="186">
        <f t="shared" ref="F37" si="52">F36*$D$3</f>
        <v>0</v>
      </c>
      <c r="G37" s="186">
        <f t="shared" ref="G37" si="53">G36*$D$3</f>
        <v>0</v>
      </c>
      <c r="H37" s="186">
        <f t="shared" ref="H37" si="54">H36*$D$3</f>
        <v>0</v>
      </c>
      <c r="I37" s="186">
        <f t="shared" ref="I37" si="55">I36*$D$3</f>
        <v>0</v>
      </c>
      <c r="J37" s="186">
        <f t="shared" ref="J37" si="56">J36*$D$3</f>
        <v>0</v>
      </c>
      <c r="K37" s="185">
        <f t="shared" ref="K37" si="57">K36*$D$3</f>
        <v>0</v>
      </c>
      <c r="L37" s="185">
        <f t="shared" ref="L37" si="58">L36*$D$3</f>
        <v>0</v>
      </c>
      <c r="M37" s="186">
        <f t="shared" ref="M37" si="59">M36*$D$3</f>
        <v>0</v>
      </c>
      <c r="N37" s="186">
        <f t="shared" ref="N37" si="60">N36*$D$3</f>
        <v>0</v>
      </c>
      <c r="O37" s="185">
        <f t="shared" ref="O37" si="61">O36*$D$3</f>
        <v>0</v>
      </c>
      <c r="P37" s="304"/>
      <c r="Q37" s="309"/>
    </row>
    <row r="38" spans="2:23" ht="20.25" hidden="1" customHeight="1">
      <c r="B38" s="310"/>
      <c r="C38" s="165"/>
      <c r="D38" s="173"/>
      <c r="E38" s="173"/>
      <c r="F38" s="174"/>
      <c r="G38" s="174"/>
      <c r="H38" s="174"/>
      <c r="I38" s="174"/>
      <c r="J38" s="174"/>
      <c r="K38" s="173"/>
      <c r="L38" s="173"/>
      <c r="M38" s="174"/>
      <c r="N38" s="174"/>
      <c r="O38" s="173"/>
      <c r="P38" s="302">
        <f>SUM(D40:O40)</f>
        <v>0</v>
      </c>
      <c r="Q38" s="308"/>
    </row>
    <row r="39" spans="2:23" ht="20.25" hidden="1" customHeight="1">
      <c r="B39" s="311"/>
      <c r="C39" s="175"/>
      <c r="D39" s="187"/>
      <c r="E39" s="187"/>
      <c r="F39" s="188"/>
      <c r="G39" s="188"/>
      <c r="H39" s="188"/>
      <c r="I39" s="188"/>
      <c r="J39" s="188"/>
      <c r="K39" s="187"/>
      <c r="L39" s="187"/>
      <c r="M39" s="188"/>
      <c r="N39" s="188"/>
      <c r="O39" s="187"/>
      <c r="P39" s="303"/>
      <c r="Q39" s="313"/>
    </row>
    <row r="40" spans="2:23" ht="20.25" hidden="1" customHeight="1">
      <c r="B40" s="312"/>
      <c r="C40" s="169"/>
      <c r="D40" s="185">
        <f t="shared" ref="D40" si="62">D39*$D$3</f>
        <v>0</v>
      </c>
      <c r="E40" s="185">
        <f t="shared" ref="E40" si="63">E39*$D$3</f>
        <v>0</v>
      </c>
      <c r="F40" s="186">
        <f t="shared" ref="F40" si="64">F39*$D$3</f>
        <v>0</v>
      </c>
      <c r="G40" s="186">
        <f t="shared" ref="G40" si="65">G39*$D$3</f>
        <v>0</v>
      </c>
      <c r="H40" s="186">
        <f t="shared" ref="H40" si="66">H39*$D$3</f>
        <v>0</v>
      </c>
      <c r="I40" s="186">
        <f t="shared" ref="I40" si="67">I39*$D$3</f>
        <v>0</v>
      </c>
      <c r="J40" s="186">
        <f t="shared" ref="J40" si="68">J39*$D$3</f>
        <v>0</v>
      </c>
      <c r="K40" s="185">
        <f t="shared" ref="K40" si="69">K39*$D$3</f>
        <v>0</v>
      </c>
      <c r="L40" s="185">
        <f t="shared" ref="L40" si="70">L39*$D$3</f>
        <v>0</v>
      </c>
      <c r="M40" s="186">
        <f t="shared" ref="M40" si="71">M39*$D$3</f>
        <v>0</v>
      </c>
      <c r="N40" s="186">
        <f t="shared" ref="N40" si="72">N39*$D$3</f>
        <v>0</v>
      </c>
      <c r="O40" s="185">
        <f t="shared" ref="O40" si="73">O39*$D$3</f>
        <v>0</v>
      </c>
      <c r="P40" s="304"/>
      <c r="Q40" s="309"/>
    </row>
    <row r="41" spans="2:23" ht="30" customHeight="1">
      <c r="B41" s="176" t="s">
        <v>192</v>
      </c>
      <c r="C41" s="177"/>
      <c r="D41" s="191">
        <f>D10+D13+D16+D19+D22+D25+D28+D31+D34+D37+D40</f>
        <v>15000</v>
      </c>
      <c r="E41" s="191">
        <f t="shared" ref="E41:O41" si="74">E10+E13+E16+E19+E22+E25+E28+E31+E34+E37+E40</f>
        <v>15000</v>
      </c>
      <c r="F41" s="191">
        <f t="shared" si="74"/>
        <v>25000</v>
      </c>
      <c r="G41" s="191">
        <f t="shared" si="74"/>
        <v>25000</v>
      </c>
      <c r="H41" s="191">
        <f t="shared" si="74"/>
        <v>35000</v>
      </c>
      <c r="I41" s="191">
        <f t="shared" si="74"/>
        <v>28000</v>
      </c>
      <c r="J41" s="191">
        <f t="shared" si="74"/>
        <v>20000</v>
      </c>
      <c r="K41" s="191">
        <f t="shared" si="74"/>
        <v>25000</v>
      </c>
      <c r="L41" s="191">
        <f t="shared" si="74"/>
        <v>15000</v>
      </c>
      <c r="M41" s="190">
        <f t="shared" si="74"/>
        <v>0</v>
      </c>
      <c r="N41" s="190">
        <f t="shared" si="74"/>
        <v>0</v>
      </c>
      <c r="O41" s="189">
        <f t="shared" si="74"/>
        <v>0</v>
      </c>
      <c r="P41" s="178">
        <f>SUM(P8:P40)</f>
        <v>203000</v>
      </c>
      <c r="Q41" s="179"/>
      <c r="S41" s="296" t="s">
        <v>192</v>
      </c>
      <c r="T41" s="296"/>
      <c r="U41" s="170"/>
      <c r="V41" s="317">
        <f>SUM(V14:W40)</f>
        <v>203000</v>
      </c>
      <c r="W41" s="296"/>
    </row>
    <row r="42" spans="2:23">
      <c r="C42" s="170" t="s">
        <v>252</v>
      </c>
      <c r="D42" s="180">
        <f>D9+D12+D15+D18+D21+D24</f>
        <v>15</v>
      </c>
      <c r="E42" s="180">
        <f t="shared" ref="E42:O42" si="75">E9+E12+E15+E18+E21+E24</f>
        <v>15</v>
      </c>
      <c r="F42" s="180">
        <f t="shared" si="75"/>
        <v>20</v>
      </c>
      <c r="G42" s="180">
        <f t="shared" si="75"/>
        <v>25</v>
      </c>
      <c r="H42" s="180">
        <f t="shared" si="75"/>
        <v>30</v>
      </c>
      <c r="I42" s="180">
        <f t="shared" si="75"/>
        <v>24</v>
      </c>
      <c r="J42" s="180">
        <f t="shared" si="75"/>
        <v>20</v>
      </c>
      <c r="K42" s="180">
        <f t="shared" si="75"/>
        <v>25</v>
      </c>
      <c r="L42" s="180">
        <f t="shared" si="75"/>
        <v>15</v>
      </c>
      <c r="M42" s="180">
        <f t="shared" si="75"/>
        <v>0</v>
      </c>
      <c r="N42" s="181">
        <f t="shared" si="75"/>
        <v>0</v>
      </c>
      <c r="O42" s="180">
        <f t="shared" si="75"/>
        <v>0</v>
      </c>
      <c r="P42" s="182">
        <f>SUM(D42:O42)</f>
        <v>189</v>
      </c>
    </row>
  </sheetData>
  <mergeCells count="81">
    <mergeCell ref="A6:A7"/>
    <mergeCell ref="A8:A10"/>
    <mergeCell ref="A26:A28"/>
    <mergeCell ref="A23:A25"/>
    <mergeCell ref="A20:A22"/>
    <mergeCell ref="A17:A19"/>
    <mergeCell ref="A14:A16"/>
    <mergeCell ref="A11:A13"/>
    <mergeCell ref="B32:B34"/>
    <mergeCell ref="P32:P34"/>
    <mergeCell ref="Q32:Q34"/>
    <mergeCell ref="S41:T41"/>
    <mergeCell ref="V41:W41"/>
    <mergeCell ref="B35:B37"/>
    <mergeCell ref="P35:P37"/>
    <mergeCell ref="Q35:Q37"/>
    <mergeCell ref="B38:B40"/>
    <mergeCell ref="P38:P40"/>
    <mergeCell ref="Q38:Q40"/>
    <mergeCell ref="S24:T25"/>
    <mergeCell ref="U24:U25"/>
    <mergeCell ref="V24:W25"/>
    <mergeCell ref="B29:B31"/>
    <mergeCell ref="P29:P31"/>
    <mergeCell ref="Q29:Q31"/>
    <mergeCell ref="B26:B28"/>
    <mergeCell ref="P26:P28"/>
    <mergeCell ref="Q26:Q28"/>
    <mergeCell ref="B20:B22"/>
    <mergeCell ref="P20:P22"/>
    <mergeCell ref="Q20:Q22"/>
    <mergeCell ref="B23:B25"/>
    <mergeCell ref="P23:P25"/>
    <mergeCell ref="Q23:Q25"/>
    <mergeCell ref="S20:T21"/>
    <mergeCell ref="U20:U21"/>
    <mergeCell ref="V20:W21"/>
    <mergeCell ref="S22:T23"/>
    <mergeCell ref="U22:U23"/>
    <mergeCell ref="V22:W23"/>
    <mergeCell ref="V14:W15"/>
    <mergeCell ref="S16:T17"/>
    <mergeCell ref="U16:U17"/>
    <mergeCell ref="V16:W17"/>
    <mergeCell ref="B17:B19"/>
    <mergeCell ref="P17:P19"/>
    <mergeCell ref="Q17:Q19"/>
    <mergeCell ref="S18:T19"/>
    <mergeCell ref="U18:U19"/>
    <mergeCell ref="V18:W19"/>
    <mergeCell ref="B14:B16"/>
    <mergeCell ref="P14:P16"/>
    <mergeCell ref="Q14:Q16"/>
    <mergeCell ref="S14:T15"/>
    <mergeCell ref="U14:U15"/>
    <mergeCell ref="B11:B13"/>
    <mergeCell ref="P11:P13"/>
    <mergeCell ref="Q11:Q13"/>
    <mergeCell ref="S13:T13"/>
    <mergeCell ref="V13:W13"/>
    <mergeCell ref="B8:B10"/>
    <mergeCell ref="P8:P10"/>
    <mergeCell ref="Q8:Q10"/>
    <mergeCell ref="J6:J7"/>
    <mergeCell ref="K6:K7"/>
    <mergeCell ref="L6:L7"/>
    <mergeCell ref="M6:M7"/>
    <mergeCell ref="N6:N7"/>
    <mergeCell ref="O6:O7"/>
    <mergeCell ref="O1:Q1"/>
    <mergeCell ref="B5:C5"/>
    <mergeCell ref="B6:C6"/>
    <mergeCell ref="D6:D7"/>
    <mergeCell ref="E6:E7"/>
    <mergeCell ref="F6:F7"/>
    <mergeCell ref="G6:G7"/>
    <mergeCell ref="H6:H7"/>
    <mergeCell ref="I6:I7"/>
    <mergeCell ref="P6:P7"/>
    <mergeCell ref="Q6:Q7"/>
    <mergeCell ref="B7:C7"/>
  </mergeCells>
  <phoneticPr fontId="10"/>
  <dataValidations count="1">
    <dataValidation type="list" showInputMessage="1" showErrorMessage="1" sqref="D5:O5" xr:uid="{F29A4492-29E3-4934-A12C-845F2394645F}">
      <formula1>"活動推進費,里山林保全,侵入竹除去・　竹林整備,森林資源利用,森林機能強化,関係人口　　　創出・維持,　,"</formula1>
    </dataValidation>
  </dataValidations>
  <pageMargins left="0" right="0" top="0.35433070866141736" bottom="0.15748031496062992" header="0.31496062992125984" footer="0.31496062992125984"/>
  <pageSetup paperSize="9" scale="75" orientation="landscape"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065B86-8381-416D-97DA-BFEEC8D578E4}">
  <sheetPr>
    <tabColor rgb="FFFFFF00"/>
  </sheetPr>
  <dimension ref="B1:L47"/>
  <sheetViews>
    <sheetView showZeros="0" tabSelected="1" view="pageBreakPreview" zoomScale="80" zoomScaleNormal="80" zoomScaleSheetLayoutView="80" workbookViewId="0">
      <pane xSplit="2" ySplit="8" topLeftCell="C9" activePane="bottomRight" state="frozen"/>
      <selection activeCell="J10" sqref="J10"/>
      <selection pane="topRight" activeCell="J10" sqref="J10"/>
      <selection pane="bottomLeft" activeCell="J10" sqref="J10"/>
      <selection pane="bottomRight" activeCell="E40" sqref="E40:G41"/>
    </sheetView>
  </sheetViews>
  <sheetFormatPr defaultColWidth="8.625" defaultRowHeight="13.5"/>
  <cols>
    <col min="1" max="1" width="4.625" style="454" customWidth="1"/>
    <col min="2" max="2" width="17.125" style="454" customWidth="1"/>
    <col min="3" max="10" width="10.375" style="454" customWidth="1"/>
    <col min="11" max="11" width="13.125" style="454" customWidth="1"/>
    <col min="12" max="12" width="12.125" style="454" customWidth="1"/>
    <col min="13" max="16384" width="8.625" style="454"/>
  </cols>
  <sheetData>
    <row r="1" spans="2:12" ht="20.25" customHeight="1">
      <c r="B1" s="453" t="s">
        <v>203</v>
      </c>
      <c r="I1" s="455" t="s">
        <v>202</v>
      </c>
      <c r="J1" s="287" t="s">
        <v>229</v>
      </c>
      <c r="K1" s="287"/>
      <c r="L1" s="287"/>
    </row>
    <row r="2" spans="2:12" ht="16.5" customHeight="1">
      <c r="B2" s="453" t="s">
        <v>304</v>
      </c>
      <c r="I2" s="456" t="s">
        <v>201</v>
      </c>
      <c r="J2" s="507" t="s">
        <v>312</v>
      </c>
      <c r="K2" s="456" t="s">
        <v>305</v>
      </c>
      <c r="L2" s="456"/>
    </row>
    <row r="3" spans="2:12" ht="16.5" customHeight="1">
      <c r="B3" s="457" t="s">
        <v>306</v>
      </c>
      <c r="C3" s="454">
        <v>500</v>
      </c>
      <c r="D3" s="454" t="s">
        <v>307</v>
      </c>
      <c r="E3" s="454" t="s">
        <v>316</v>
      </c>
      <c r="K3" s="458"/>
    </row>
    <row r="4" spans="2:12" ht="16.5" customHeight="1">
      <c r="B4" s="457"/>
      <c r="K4" s="458"/>
    </row>
    <row r="5" spans="2:12" ht="16.5" customHeight="1">
      <c r="B5" s="457"/>
      <c r="K5" s="458"/>
    </row>
    <row r="6" spans="2:12" ht="28.5" customHeight="1">
      <c r="B6" s="459" t="s">
        <v>198</v>
      </c>
      <c r="C6" s="164" t="s">
        <v>234</v>
      </c>
      <c r="D6" s="164" t="s">
        <v>234</v>
      </c>
      <c r="E6" s="460"/>
      <c r="F6" s="460"/>
      <c r="G6" s="460"/>
      <c r="H6" s="460"/>
      <c r="I6" s="460"/>
      <c r="J6" s="460" t="s">
        <v>308</v>
      </c>
    </row>
    <row r="7" spans="2:12" ht="19.5" customHeight="1">
      <c r="B7" s="461" t="s">
        <v>197</v>
      </c>
      <c r="C7" s="291" t="s">
        <v>258</v>
      </c>
      <c r="D7" s="291" t="s">
        <v>259</v>
      </c>
      <c r="E7" s="462"/>
      <c r="F7" s="462"/>
      <c r="G7" s="462"/>
      <c r="H7" s="462"/>
      <c r="I7" s="462"/>
      <c r="J7" s="462"/>
      <c r="K7" s="463" t="s">
        <v>309</v>
      </c>
      <c r="L7" s="464" t="s">
        <v>196</v>
      </c>
    </row>
    <row r="8" spans="2:12" ht="31.5" customHeight="1">
      <c r="B8" s="465" t="s">
        <v>310</v>
      </c>
      <c r="C8" s="292"/>
      <c r="D8" s="292"/>
      <c r="E8" s="466"/>
      <c r="F8" s="466"/>
      <c r="G8" s="466"/>
      <c r="H8" s="466"/>
      <c r="I8" s="466"/>
      <c r="J8" s="466"/>
      <c r="K8" s="467"/>
      <c r="L8" s="468"/>
    </row>
    <row r="9" spans="2:12" ht="31.5" customHeight="1">
      <c r="B9" s="508" t="s">
        <v>313</v>
      </c>
      <c r="C9" s="509">
        <v>500</v>
      </c>
      <c r="D9" s="510">
        <v>500</v>
      </c>
      <c r="E9" s="471"/>
      <c r="F9" s="471"/>
      <c r="G9" s="471"/>
      <c r="H9" s="471"/>
      <c r="I9" s="471"/>
      <c r="J9" s="471"/>
      <c r="K9" s="511">
        <f>SUM(C9:J9)</f>
        <v>1000</v>
      </c>
      <c r="L9" s="473"/>
    </row>
    <row r="10" spans="2:12" ht="30.75" customHeight="1">
      <c r="B10" s="508" t="s">
        <v>314</v>
      </c>
      <c r="C10" s="509">
        <v>500</v>
      </c>
      <c r="D10" s="510">
        <v>500</v>
      </c>
      <c r="E10" s="471"/>
      <c r="F10" s="471"/>
      <c r="G10" s="471"/>
      <c r="H10" s="471"/>
      <c r="I10" s="471"/>
      <c r="J10" s="471"/>
      <c r="K10" s="511">
        <f t="shared" ref="K10:K15" si="0">SUM(C10:J10)</f>
        <v>1000</v>
      </c>
      <c r="L10" s="475"/>
    </row>
    <row r="11" spans="2:12" ht="30.75" customHeight="1">
      <c r="B11" s="508" t="s">
        <v>315</v>
      </c>
      <c r="C11" s="509">
        <v>500</v>
      </c>
      <c r="D11" s="510">
        <v>500</v>
      </c>
      <c r="E11" s="471"/>
      <c r="F11" s="471"/>
      <c r="G11" s="471"/>
      <c r="H11" s="471"/>
      <c r="I11" s="471"/>
      <c r="J11" s="471"/>
      <c r="K11" s="511">
        <f t="shared" si="0"/>
        <v>1000</v>
      </c>
      <c r="L11" s="475"/>
    </row>
    <row r="12" spans="2:12" ht="30.75" customHeight="1">
      <c r="B12" s="469"/>
      <c r="C12" s="470"/>
      <c r="D12" s="471"/>
      <c r="E12" s="471"/>
      <c r="F12" s="471"/>
      <c r="G12" s="471"/>
      <c r="H12" s="471"/>
      <c r="I12" s="471"/>
      <c r="J12" s="471"/>
      <c r="K12" s="472">
        <f t="shared" si="0"/>
        <v>0</v>
      </c>
      <c r="L12" s="475"/>
    </row>
    <row r="13" spans="2:12" ht="30.75" customHeight="1">
      <c r="B13" s="469"/>
      <c r="C13" s="470"/>
      <c r="D13" s="471"/>
      <c r="E13" s="471"/>
      <c r="F13" s="471"/>
      <c r="G13" s="471"/>
      <c r="H13" s="471"/>
      <c r="I13" s="471"/>
      <c r="J13" s="471"/>
      <c r="K13" s="472">
        <f t="shared" si="0"/>
        <v>0</v>
      </c>
      <c r="L13" s="475"/>
    </row>
    <row r="14" spans="2:12" ht="30.75" customHeight="1">
      <c r="B14" s="474"/>
      <c r="C14" s="470"/>
      <c r="D14" s="471"/>
      <c r="E14" s="471"/>
      <c r="F14" s="471"/>
      <c r="G14" s="471"/>
      <c r="H14" s="471"/>
      <c r="I14" s="471"/>
      <c r="J14" s="471"/>
      <c r="K14" s="472">
        <f t="shared" si="0"/>
        <v>0</v>
      </c>
      <c r="L14" s="475"/>
    </row>
    <row r="15" spans="2:12" ht="30.75" customHeight="1">
      <c r="B15" s="469"/>
      <c r="C15" s="470"/>
      <c r="D15" s="471"/>
      <c r="E15" s="471"/>
      <c r="F15" s="471"/>
      <c r="G15" s="471"/>
      <c r="H15" s="471"/>
      <c r="I15" s="471"/>
      <c r="J15" s="471"/>
      <c r="K15" s="472">
        <f t="shared" si="0"/>
        <v>0</v>
      </c>
      <c r="L15" s="475"/>
    </row>
    <row r="16" spans="2:12" ht="20.25" hidden="1" customHeight="1">
      <c r="B16" s="476"/>
      <c r="C16" s="470"/>
      <c r="D16" s="471"/>
      <c r="E16" s="471"/>
      <c r="F16" s="471"/>
      <c r="G16" s="471"/>
      <c r="H16" s="471"/>
      <c r="I16" s="471"/>
      <c r="J16" s="471"/>
      <c r="K16" s="477">
        <f>SUM(C18:J18)</f>
        <v>0</v>
      </c>
      <c r="L16" s="478"/>
    </row>
    <row r="17" spans="2:12" ht="20.25" hidden="1" customHeight="1">
      <c r="B17" s="479"/>
      <c r="C17" s="480"/>
      <c r="D17" s="481"/>
      <c r="E17" s="481"/>
      <c r="F17" s="481"/>
      <c r="G17" s="481"/>
      <c r="H17" s="481"/>
      <c r="I17" s="481"/>
      <c r="J17" s="481"/>
      <c r="K17" s="482"/>
      <c r="L17" s="483"/>
    </row>
    <row r="18" spans="2:12" ht="20.25" hidden="1" customHeight="1">
      <c r="B18" s="484"/>
      <c r="C18" s="485">
        <f>ROUNDDOWN(1071*C17,)</f>
        <v>0</v>
      </c>
      <c r="D18" s="486">
        <f>ROUNDDOWN(1071*D17,)</f>
        <v>0</v>
      </c>
      <c r="E18" s="486">
        <f>ROUNDDOWN(1071*E17,)</f>
        <v>0</v>
      </c>
      <c r="F18" s="486">
        <f>ROUNDDOWN(1071*F17,)</f>
        <v>0</v>
      </c>
      <c r="G18" s="486"/>
      <c r="H18" s="486">
        <f>ROUNDDOWN(1071*H17,)</f>
        <v>0</v>
      </c>
      <c r="I18" s="486">
        <f>ROUNDDOWN(1071*I17,)</f>
        <v>0</v>
      </c>
      <c r="J18" s="486">
        <f>ROUNDDOWN(1071*J17,)</f>
        <v>0</v>
      </c>
      <c r="K18" s="487"/>
      <c r="L18" s="488"/>
    </row>
    <row r="19" spans="2:12" ht="20.25" hidden="1" customHeight="1">
      <c r="B19" s="489"/>
      <c r="C19" s="470"/>
      <c r="D19" s="471"/>
      <c r="E19" s="471"/>
      <c r="F19" s="471"/>
      <c r="G19" s="471"/>
      <c r="H19" s="471"/>
      <c r="I19" s="471"/>
      <c r="J19" s="471"/>
      <c r="K19" s="477">
        <f>SUM(C21:J21)</f>
        <v>0</v>
      </c>
      <c r="L19" s="478"/>
    </row>
    <row r="20" spans="2:12" ht="20.25" hidden="1" customHeight="1">
      <c r="B20" s="490"/>
      <c r="C20" s="480"/>
      <c r="D20" s="481"/>
      <c r="E20" s="481"/>
      <c r="F20" s="481"/>
      <c r="G20" s="481"/>
      <c r="H20" s="481"/>
      <c r="I20" s="481"/>
      <c r="J20" s="481"/>
      <c r="K20" s="482"/>
      <c r="L20" s="483"/>
    </row>
    <row r="21" spans="2:12" ht="20.25" hidden="1" customHeight="1">
      <c r="B21" s="491"/>
      <c r="C21" s="485">
        <f>ROUNDDOWN(1071*C20,)</f>
        <v>0</v>
      </c>
      <c r="D21" s="486">
        <f>ROUNDDOWN(1071*D20,)</f>
        <v>0</v>
      </c>
      <c r="E21" s="486">
        <f>ROUNDDOWN(1071*E20,)</f>
        <v>0</v>
      </c>
      <c r="F21" s="486">
        <f>ROUNDDOWN(1071*F20,)</f>
        <v>0</v>
      </c>
      <c r="G21" s="486"/>
      <c r="H21" s="486">
        <f>ROUNDDOWN(1071*H20,)</f>
        <v>0</v>
      </c>
      <c r="I21" s="486">
        <f>ROUNDDOWN(1071*I20,)</f>
        <v>0</v>
      </c>
      <c r="J21" s="486">
        <f>ROUNDDOWN(1071*J20,)</f>
        <v>0</v>
      </c>
      <c r="K21" s="487"/>
      <c r="L21" s="488"/>
    </row>
    <row r="22" spans="2:12" ht="20.25" hidden="1" customHeight="1">
      <c r="B22" s="476"/>
      <c r="C22" s="470"/>
      <c r="D22" s="471"/>
      <c r="E22" s="471"/>
      <c r="F22" s="471"/>
      <c r="G22" s="471"/>
      <c r="H22" s="471"/>
      <c r="I22" s="471"/>
      <c r="J22" s="471"/>
      <c r="K22" s="477">
        <f>SUM(C24:J24)</f>
        <v>0</v>
      </c>
      <c r="L22" s="478"/>
    </row>
    <row r="23" spans="2:12" ht="20.25" hidden="1" customHeight="1">
      <c r="B23" s="479"/>
      <c r="C23" s="480"/>
      <c r="D23" s="481"/>
      <c r="E23" s="481"/>
      <c r="F23" s="481"/>
      <c r="G23" s="481"/>
      <c r="H23" s="481"/>
      <c r="I23" s="481"/>
      <c r="J23" s="481"/>
      <c r="K23" s="482"/>
      <c r="L23" s="483"/>
    </row>
    <row r="24" spans="2:12" ht="20.25" hidden="1" customHeight="1">
      <c r="B24" s="484"/>
      <c r="C24" s="485">
        <f>ROUNDDOWN(1071*C23,)</f>
        <v>0</v>
      </c>
      <c r="D24" s="486">
        <f>ROUNDDOWN(1071*D23,)</f>
        <v>0</v>
      </c>
      <c r="E24" s="486">
        <f>ROUNDDOWN(1071*E23,)</f>
        <v>0</v>
      </c>
      <c r="F24" s="486">
        <f>ROUNDDOWN(1071*F23,)</f>
        <v>0</v>
      </c>
      <c r="G24" s="486"/>
      <c r="H24" s="486">
        <f>ROUNDDOWN(1071*H23,)</f>
        <v>0</v>
      </c>
      <c r="I24" s="486">
        <f>ROUNDDOWN(1071*I23,)</f>
        <v>0</v>
      </c>
      <c r="J24" s="486">
        <f>ROUNDDOWN(1071*J23,)</f>
        <v>0</v>
      </c>
      <c r="K24" s="487"/>
      <c r="L24" s="488"/>
    </row>
    <row r="25" spans="2:12" ht="20.25" hidden="1" customHeight="1">
      <c r="B25" s="489"/>
      <c r="C25" s="470"/>
      <c r="D25" s="471"/>
      <c r="E25" s="471"/>
      <c r="F25" s="471"/>
      <c r="G25" s="471"/>
      <c r="H25" s="471"/>
      <c r="I25" s="471"/>
      <c r="J25" s="471"/>
      <c r="K25" s="477">
        <f>SUM(C27:J27)</f>
        <v>0</v>
      </c>
      <c r="L25" s="478"/>
    </row>
    <row r="26" spans="2:12" ht="20.25" hidden="1" customHeight="1">
      <c r="B26" s="490"/>
      <c r="C26" s="480"/>
      <c r="D26" s="481"/>
      <c r="E26" s="481"/>
      <c r="F26" s="481"/>
      <c r="G26" s="481"/>
      <c r="H26" s="481"/>
      <c r="I26" s="481"/>
      <c r="J26" s="481"/>
      <c r="K26" s="482"/>
      <c r="L26" s="483"/>
    </row>
    <row r="27" spans="2:12" ht="20.25" hidden="1" customHeight="1">
      <c r="B27" s="491"/>
      <c r="C27" s="485">
        <f>ROUNDDOWN(1071*C26,)</f>
        <v>0</v>
      </c>
      <c r="D27" s="486">
        <f>ROUNDDOWN(1071*D26,)</f>
        <v>0</v>
      </c>
      <c r="E27" s="486">
        <f>ROUNDDOWN(1071*E26,)</f>
        <v>0</v>
      </c>
      <c r="F27" s="486">
        <f>ROUNDDOWN(1071*F26,)</f>
        <v>0</v>
      </c>
      <c r="G27" s="486"/>
      <c r="H27" s="486">
        <f>ROUNDDOWN(1071*H26,)</f>
        <v>0</v>
      </c>
      <c r="I27" s="486">
        <f>ROUNDDOWN(1071*I26,)</f>
        <v>0</v>
      </c>
      <c r="J27" s="486">
        <f>ROUNDDOWN(1071*J26,)</f>
        <v>0</v>
      </c>
      <c r="K27" s="487"/>
      <c r="L27" s="488"/>
    </row>
    <row r="28" spans="2:12" ht="20.25" hidden="1" customHeight="1">
      <c r="B28" s="489"/>
      <c r="C28" s="492"/>
      <c r="D28" s="493"/>
      <c r="E28" s="493"/>
      <c r="F28" s="493"/>
      <c r="G28" s="493"/>
      <c r="H28" s="493"/>
      <c r="I28" s="493"/>
      <c r="J28" s="493"/>
      <c r="K28" s="477">
        <f>SUM(C30:J30)</f>
        <v>0</v>
      </c>
      <c r="L28" s="478"/>
    </row>
    <row r="29" spans="2:12" ht="20.25" hidden="1" customHeight="1">
      <c r="B29" s="490"/>
      <c r="C29" s="494"/>
      <c r="D29" s="495"/>
      <c r="E29" s="495"/>
      <c r="F29" s="495"/>
      <c r="G29" s="495"/>
      <c r="H29" s="495"/>
      <c r="I29" s="495"/>
      <c r="J29" s="495"/>
      <c r="K29" s="482"/>
      <c r="L29" s="483"/>
    </row>
    <row r="30" spans="2:12" ht="20.25" hidden="1" customHeight="1">
      <c r="B30" s="491"/>
      <c r="C30" s="485">
        <f>ROUNDDOWN(1071*C29,)</f>
        <v>0</v>
      </c>
      <c r="D30" s="486">
        <f>ROUNDDOWN(1071*D29,)</f>
        <v>0</v>
      </c>
      <c r="E30" s="486">
        <f>ROUNDDOWN(1071*E29,)</f>
        <v>0</v>
      </c>
      <c r="F30" s="486">
        <f>ROUNDDOWN(1071*F29,)</f>
        <v>0</v>
      </c>
      <c r="G30" s="486"/>
      <c r="H30" s="486">
        <f>ROUNDDOWN(1071*H29,)</f>
        <v>0</v>
      </c>
      <c r="I30" s="486">
        <f>ROUNDDOWN(1071*I29,)</f>
        <v>0</v>
      </c>
      <c r="J30" s="486">
        <f>ROUNDDOWN(1071*J29,)</f>
        <v>0</v>
      </c>
      <c r="K30" s="487"/>
      <c r="L30" s="488"/>
    </row>
    <row r="31" spans="2:12" ht="30" customHeight="1">
      <c r="B31" s="496" t="s">
        <v>192</v>
      </c>
      <c r="C31" s="512">
        <f>SUM(C9:C15)</f>
        <v>1500</v>
      </c>
      <c r="D31" s="512">
        <f t="shared" ref="D31:I31" si="1">SUM(D9:D15)</f>
        <v>1500</v>
      </c>
      <c r="E31" s="497">
        <f t="shared" si="1"/>
        <v>0</v>
      </c>
      <c r="F31" s="497">
        <f t="shared" si="1"/>
        <v>0</v>
      </c>
      <c r="G31" s="497">
        <f t="shared" si="1"/>
        <v>0</v>
      </c>
      <c r="H31" s="497">
        <f t="shared" si="1"/>
        <v>0</v>
      </c>
      <c r="I31" s="497">
        <f t="shared" si="1"/>
        <v>0</v>
      </c>
      <c r="J31" s="497">
        <f>SUM(J9:J15)</f>
        <v>0</v>
      </c>
      <c r="K31" s="513">
        <f>SUM(K9:K30)</f>
        <v>3000</v>
      </c>
      <c r="L31" s="498"/>
    </row>
    <row r="32" spans="2:12">
      <c r="B32" s="499"/>
      <c r="C32" s="499"/>
      <c r="D32" s="499"/>
      <c r="E32" s="499"/>
      <c r="F32" s="499"/>
      <c r="G32" s="499"/>
      <c r="H32" s="499"/>
      <c r="I32" s="499"/>
      <c r="J32" s="499"/>
      <c r="K32" s="499"/>
    </row>
    <row r="35" spans="3:7">
      <c r="C35" s="500" t="s">
        <v>241</v>
      </c>
      <c r="D35" s="500"/>
      <c r="E35" s="501" t="s">
        <v>242</v>
      </c>
      <c r="F35" s="502" t="s">
        <v>51</v>
      </c>
      <c r="G35" s="503"/>
    </row>
    <row r="36" spans="3:7">
      <c r="C36" s="500" t="s">
        <v>244</v>
      </c>
      <c r="D36" s="500"/>
      <c r="E36" s="504">
        <f>COUNTIF(C6:J6,"活動推進費")</f>
        <v>0</v>
      </c>
      <c r="F36" s="505">
        <f>SUMIFS($C$31:$J$31,$C$6:$J$6,"活動推進費")</f>
        <v>0</v>
      </c>
      <c r="G36" s="505"/>
    </row>
    <row r="37" spans="3:7">
      <c r="C37" s="500"/>
      <c r="D37" s="500"/>
      <c r="E37" s="506"/>
      <c r="F37" s="505"/>
      <c r="G37" s="505"/>
    </row>
    <row r="38" spans="3:7">
      <c r="C38" s="500" t="s">
        <v>245</v>
      </c>
      <c r="D38" s="500"/>
      <c r="E38" s="504">
        <f>COUNTIF($C$6:$J$6,"里山林保全")</f>
        <v>0</v>
      </c>
      <c r="F38" s="505">
        <f>SUMIFS($C$31:$J$31,$C$6:$J$6,"里山林保全")</f>
        <v>0</v>
      </c>
      <c r="G38" s="505"/>
    </row>
    <row r="39" spans="3:7">
      <c r="C39" s="500"/>
      <c r="D39" s="500"/>
      <c r="E39" s="506"/>
      <c r="F39" s="505"/>
      <c r="G39" s="505"/>
    </row>
    <row r="40" spans="3:7">
      <c r="C40" s="500" t="s">
        <v>235</v>
      </c>
      <c r="D40" s="500"/>
      <c r="E40" s="514">
        <f>COUNTIF($C$6:$J$6,"侵入竹除去・　竹林整備")</f>
        <v>2</v>
      </c>
      <c r="F40" s="515">
        <f>SUMIFS($C$31:$J$31,$C$6:$J$6,"侵入竹除去・　竹林整備")</f>
        <v>3000</v>
      </c>
      <c r="G40" s="515"/>
    </row>
    <row r="41" spans="3:7">
      <c r="C41" s="500"/>
      <c r="D41" s="500"/>
      <c r="E41" s="516"/>
      <c r="F41" s="515"/>
      <c r="G41" s="515"/>
    </row>
    <row r="42" spans="3:7">
      <c r="C42" s="500" t="s">
        <v>248</v>
      </c>
      <c r="D42" s="500"/>
      <c r="E42" s="504">
        <f>COUNTIF($C$6:$J$6,"森林資源利用")</f>
        <v>0</v>
      </c>
      <c r="F42" s="505">
        <f>SUMIFS($C$31:$J$31,$C$6:$J$6,"森林資源利用")</f>
        <v>0</v>
      </c>
      <c r="G42" s="505"/>
    </row>
    <row r="43" spans="3:7">
      <c r="C43" s="500"/>
      <c r="D43" s="500"/>
      <c r="E43" s="506"/>
      <c r="F43" s="505"/>
      <c r="G43" s="505"/>
    </row>
    <row r="44" spans="3:7">
      <c r="C44" s="500" t="s">
        <v>249</v>
      </c>
      <c r="D44" s="500"/>
      <c r="E44" s="504">
        <f>COUNTIF($C$6:$J$6,"森林機能強化")</f>
        <v>0</v>
      </c>
      <c r="F44" s="505">
        <f>SUMIFS($C$31:$J$31,$C$6:$J$6,"森林機能強化")</f>
        <v>0</v>
      </c>
      <c r="G44" s="505"/>
    </row>
    <row r="45" spans="3:7">
      <c r="C45" s="500"/>
      <c r="D45" s="500"/>
      <c r="E45" s="506"/>
      <c r="F45" s="505"/>
      <c r="G45" s="505"/>
    </row>
    <row r="46" spans="3:7">
      <c r="C46" s="500" t="s">
        <v>311</v>
      </c>
      <c r="D46" s="500"/>
      <c r="E46" s="504">
        <f>COUNTIF($C$6:$J$6,"関係人口　　　創出・維持")</f>
        <v>0</v>
      </c>
      <c r="F46" s="505">
        <f>SUMIFS($C$31:$J$31,$C$6:$J$6,"関係人口　　　創出・維持")</f>
        <v>0</v>
      </c>
      <c r="G46" s="505"/>
    </row>
    <row r="47" spans="3:7">
      <c r="C47" s="500"/>
      <c r="D47" s="500"/>
      <c r="E47" s="506"/>
      <c r="F47" s="505"/>
      <c r="G47" s="505"/>
    </row>
  </sheetData>
  <mergeCells count="46">
    <mergeCell ref="C46:D47"/>
    <mergeCell ref="E46:E47"/>
    <mergeCell ref="F46:G47"/>
    <mergeCell ref="C42:D43"/>
    <mergeCell ref="E42:E43"/>
    <mergeCell ref="F42:G43"/>
    <mergeCell ref="C44:D45"/>
    <mergeCell ref="E44:E45"/>
    <mergeCell ref="F44:G45"/>
    <mergeCell ref="C38:D39"/>
    <mergeCell ref="E38:E39"/>
    <mergeCell ref="F38:G39"/>
    <mergeCell ref="C40:D41"/>
    <mergeCell ref="E40:E41"/>
    <mergeCell ref="F40:G41"/>
    <mergeCell ref="B28:B30"/>
    <mergeCell ref="K28:K30"/>
    <mergeCell ref="L28:L30"/>
    <mergeCell ref="C35:D35"/>
    <mergeCell ref="F35:G35"/>
    <mergeCell ref="C36:D37"/>
    <mergeCell ref="E36:E37"/>
    <mergeCell ref="F36:G37"/>
    <mergeCell ref="B22:B24"/>
    <mergeCell ref="K22:K24"/>
    <mergeCell ref="L22:L24"/>
    <mergeCell ref="B25:B27"/>
    <mergeCell ref="K25:K27"/>
    <mergeCell ref="L25:L27"/>
    <mergeCell ref="L7:L8"/>
    <mergeCell ref="B16:B18"/>
    <mergeCell ref="K16:K18"/>
    <mergeCell ref="L16:L18"/>
    <mergeCell ref="B19:B21"/>
    <mergeCell ref="K19:K21"/>
    <mergeCell ref="L19:L21"/>
    <mergeCell ref="J1:L1"/>
    <mergeCell ref="C7:C8"/>
    <mergeCell ref="D7:D8"/>
    <mergeCell ref="E7:E8"/>
    <mergeCell ref="F7:F8"/>
    <mergeCell ref="G7:G8"/>
    <mergeCell ref="H7:H8"/>
    <mergeCell ref="I7:I8"/>
    <mergeCell ref="J7:J8"/>
    <mergeCell ref="K7:K8"/>
  </mergeCells>
  <phoneticPr fontId="10"/>
  <dataValidations count="2">
    <dataValidation type="list" showInputMessage="1" showErrorMessage="1" sqref="H6" xr:uid="{E07A7194-4259-4128-8F73-74EC83DB9425}">
      <formula1>"活動推進費,里山林保全,侵入竹除去・　竹林整備,森林資源利用,森林機能強化,関係人口創出・維持,　,"</formula1>
    </dataValidation>
    <dataValidation type="list" showInputMessage="1" showErrorMessage="1" sqref="I6:J6 C6:G6" xr:uid="{C33930C7-C42A-42AE-8F78-F3463FC0FB13}">
      <formula1>"活動推進費,里山林保全,侵入竹除去・　竹林整備,森林資源利用,森林機能強化,関係人口　　　創出・維持,　,"</formula1>
    </dataValidation>
  </dataValidations>
  <pageMargins left="0" right="0" top="0.35433070866141736" bottom="0.15748031496062992" header="0.31496062992125984" footer="0.31496062992125984"/>
  <pageSetup paperSize="9" scale="86" orientation="landscape"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75685A-0F68-4648-A04F-40C61F8DDAED}">
  <sheetPr>
    <tabColor theme="0" tint="-4.9989318521683403E-2"/>
  </sheetPr>
  <dimension ref="A1:E30"/>
  <sheetViews>
    <sheetView showGridLines="0" showZeros="0" view="pageBreakPreview" topLeftCell="A4" zoomScaleNormal="100" zoomScaleSheetLayoutView="100" workbookViewId="0">
      <selection activeCell="I15" sqref="I15"/>
    </sheetView>
  </sheetViews>
  <sheetFormatPr defaultColWidth="9" defaultRowHeight="12"/>
  <cols>
    <col min="1" max="1" width="25.375" style="100" bestFit="1" customWidth="1"/>
    <col min="2" max="2" width="23.375" style="100" customWidth="1"/>
    <col min="3" max="3" width="10.375" style="100" customWidth="1"/>
    <col min="4" max="4" width="9" style="100"/>
    <col min="5" max="5" width="12.125" style="100" customWidth="1"/>
    <col min="6" max="16384" width="9" style="100"/>
  </cols>
  <sheetData>
    <row r="1" spans="1:5" ht="17.25" customHeight="1">
      <c r="A1" s="104" t="s">
        <v>163</v>
      </c>
      <c r="B1" s="150"/>
      <c r="C1" s="150" t="s">
        <v>210</v>
      </c>
      <c r="D1" s="319" t="str">
        <f>様式16号!I1</f>
        <v>○○町の森林を守る会</v>
      </c>
      <c r="E1" s="319"/>
    </row>
    <row r="2" spans="1:5" ht="14.25" customHeight="1">
      <c r="A2" s="321" t="s">
        <v>208</v>
      </c>
      <c r="B2" s="320"/>
      <c r="C2" s="320"/>
      <c r="D2" s="320"/>
      <c r="E2" s="320"/>
    </row>
    <row r="3" spans="1:5" ht="15.75">
      <c r="A3" s="102"/>
    </row>
    <row r="4" spans="1:5" ht="20.100000000000001" customHeight="1">
      <c r="A4" s="95" t="s">
        <v>23</v>
      </c>
    </row>
    <row r="5" spans="1:5" ht="26.85" customHeight="1">
      <c r="A5" s="322" t="s">
        <v>67</v>
      </c>
      <c r="B5" s="323"/>
      <c r="C5" s="323"/>
      <c r="D5" s="323"/>
      <c r="E5" s="324"/>
    </row>
    <row r="6" spans="1:5" ht="26.85" customHeight="1">
      <c r="A6" s="322" t="s">
        <v>24</v>
      </c>
      <c r="B6" s="323"/>
      <c r="C6" s="323"/>
      <c r="D6" s="323"/>
      <c r="E6" s="324"/>
    </row>
    <row r="7" spans="1:5" ht="26.85" customHeight="1">
      <c r="A7" s="322" t="s">
        <v>25</v>
      </c>
      <c r="B7" s="323"/>
      <c r="C7" s="323"/>
      <c r="D7" s="323"/>
      <c r="E7" s="324"/>
    </row>
    <row r="8" spans="1:5" ht="15.75">
      <c r="A8" s="102"/>
    </row>
    <row r="9" spans="1:5" ht="20.100000000000001" customHeight="1">
      <c r="A9" s="255" t="s">
        <v>164</v>
      </c>
      <c r="B9" s="320"/>
      <c r="C9" s="320"/>
      <c r="D9" s="320"/>
      <c r="E9" s="320"/>
    </row>
    <row r="10" spans="1:5" ht="83.85" customHeight="1">
      <c r="A10" s="123" t="s">
        <v>26</v>
      </c>
      <c r="B10" s="124"/>
    </row>
    <row r="11" spans="1:5" ht="15.75">
      <c r="A11" s="102"/>
    </row>
    <row r="12" spans="1:5" ht="20.100000000000001" customHeight="1">
      <c r="A12" s="255" t="s">
        <v>178</v>
      </c>
      <c r="B12" s="320"/>
      <c r="C12" s="320"/>
      <c r="D12" s="320"/>
      <c r="E12" s="320"/>
    </row>
    <row r="13" spans="1:5" ht="83.25" customHeight="1">
      <c r="A13" s="125" t="s">
        <v>26</v>
      </c>
      <c r="B13" s="124"/>
    </row>
    <row r="14" spans="1:5" ht="28.35" customHeight="1">
      <c r="A14" s="125" t="s">
        <v>27</v>
      </c>
      <c r="B14" s="124"/>
    </row>
    <row r="15" spans="1:5" ht="83.1" customHeight="1">
      <c r="A15" s="125" t="s">
        <v>28</v>
      </c>
      <c r="B15" s="124"/>
    </row>
    <row r="16" spans="1:5" ht="15.75">
      <c r="A16" s="102"/>
    </row>
    <row r="17" spans="1:5" ht="20.100000000000001" customHeight="1">
      <c r="A17" s="255" t="s">
        <v>179</v>
      </c>
      <c r="B17" s="320"/>
      <c r="C17" s="320"/>
      <c r="D17" s="320"/>
      <c r="E17" s="320"/>
    </row>
    <row r="18" spans="1:5" ht="83.25" customHeight="1">
      <c r="A18" s="125" t="s">
        <v>26</v>
      </c>
      <c r="B18" s="124"/>
    </row>
    <row r="19" spans="1:5" ht="28.35" customHeight="1">
      <c r="A19" s="125" t="s">
        <v>27</v>
      </c>
      <c r="B19" s="124"/>
    </row>
    <row r="20" spans="1:5" ht="83.1" customHeight="1">
      <c r="A20" s="125" t="s">
        <v>28</v>
      </c>
      <c r="B20" s="124"/>
    </row>
    <row r="21" spans="1:5" ht="20.100000000000001" customHeight="1">
      <c r="A21" s="94"/>
      <c r="B21" s="126"/>
    </row>
    <row r="22" spans="1:5" ht="20.100000000000001" customHeight="1">
      <c r="A22" s="94"/>
      <c r="B22" s="126"/>
    </row>
    <row r="23" spans="1:5" ht="20.100000000000001" customHeight="1">
      <c r="A23" s="102"/>
    </row>
    <row r="24" spans="1:5" ht="20.100000000000001" customHeight="1">
      <c r="A24" s="255" t="s">
        <v>180</v>
      </c>
      <c r="B24" s="320"/>
      <c r="C24" s="320"/>
      <c r="D24" s="320"/>
      <c r="E24" s="320"/>
    </row>
    <row r="25" spans="1:5" ht="83.25" customHeight="1">
      <c r="A25" s="125" t="s">
        <v>26</v>
      </c>
      <c r="B25" s="124"/>
    </row>
    <row r="26" spans="1:5" ht="28.35" customHeight="1">
      <c r="A26" s="125" t="s">
        <v>27</v>
      </c>
      <c r="B26" s="124"/>
    </row>
    <row r="27" spans="1:5" ht="15.75">
      <c r="A27" s="102"/>
    </row>
    <row r="28" spans="1:5" ht="35.1" customHeight="1">
      <c r="A28" s="255" t="s">
        <v>29</v>
      </c>
      <c r="B28" s="320"/>
      <c r="C28" s="320"/>
      <c r="D28" s="320"/>
      <c r="E28" s="320"/>
    </row>
    <row r="30" spans="1:5" ht="13.5">
      <c r="A30" s="1"/>
    </row>
  </sheetData>
  <mergeCells count="10">
    <mergeCell ref="D1:E1"/>
    <mergeCell ref="A12:E12"/>
    <mergeCell ref="A17:E17"/>
    <mergeCell ref="A24:E24"/>
    <mergeCell ref="A28:E28"/>
    <mergeCell ref="A2:E2"/>
    <mergeCell ref="A5:E5"/>
    <mergeCell ref="A6:E6"/>
    <mergeCell ref="A7:E7"/>
    <mergeCell ref="A9:E9"/>
  </mergeCells>
  <phoneticPr fontId="10"/>
  <pageMargins left="0.7" right="0.7" top="0.75" bottom="0.75" header="0.3" footer="0.3"/>
  <pageSetup paperSize="9" scale="9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32AAE5-8017-49B0-8D51-6FACC44637C8}">
  <sheetPr>
    <tabColor theme="0" tint="-4.9989318521683403E-2"/>
    <pageSetUpPr fitToPage="1"/>
  </sheetPr>
  <dimension ref="A1:AG13"/>
  <sheetViews>
    <sheetView showGridLines="0" showZeros="0" topLeftCell="J1" zoomScaleNormal="100" zoomScaleSheetLayoutView="100" workbookViewId="0">
      <selection activeCell="AC9" sqref="AC9"/>
    </sheetView>
  </sheetViews>
  <sheetFormatPr defaultColWidth="9" defaultRowHeight="13.5"/>
  <cols>
    <col min="1" max="1" width="1.375" style="3" customWidth="1"/>
    <col min="2" max="6" width="3.875" style="3" customWidth="1"/>
    <col min="7" max="13" width="4.625" style="3" customWidth="1"/>
    <col min="14" max="15" width="7.75" style="3" customWidth="1"/>
    <col min="16" max="17" width="4.625" style="3" customWidth="1"/>
    <col min="18" max="31" width="8.25" style="3" customWidth="1"/>
    <col min="32" max="32" width="4.125" style="3" customWidth="1"/>
    <col min="33" max="33" width="1.375" style="3" customWidth="1"/>
    <col min="34" max="16384" width="9" style="3"/>
  </cols>
  <sheetData>
    <row r="1" spans="1:33" ht="24.95" customHeight="1">
      <c r="B1" s="325" t="s">
        <v>165</v>
      </c>
      <c r="C1" s="325"/>
      <c r="D1" s="325"/>
      <c r="E1" s="325"/>
      <c r="F1" s="325"/>
      <c r="G1" s="325"/>
      <c r="H1" s="325"/>
      <c r="I1" s="325"/>
      <c r="J1" s="325"/>
      <c r="K1" s="325"/>
      <c r="L1" s="325"/>
      <c r="M1" s="325"/>
      <c r="N1" s="325"/>
      <c r="O1" s="325"/>
      <c r="P1" s="325"/>
      <c r="Q1" s="325"/>
      <c r="R1" s="325"/>
      <c r="S1" s="325"/>
      <c r="T1" s="325"/>
      <c r="U1" s="325"/>
      <c r="V1" s="325"/>
      <c r="W1" s="325"/>
      <c r="X1" s="325"/>
      <c r="Y1" s="325"/>
      <c r="Z1" s="325"/>
      <c r="AA1" s="325"/>
      <c r="AB1" s="325"/>
      <c r="AC1" s="325"/>
      <c r="AD1" s="325"/>
      <c r="AE1" s="325"/>
      <c r="AF1" s="325"/>
    </row>
    <row r="2" spans="1:33" ht="20.25" customHeight="1">
      <c r="B2" s="326" t="s">
        <v>30</v>
      </c>
      <c r="C2" s="326"/>
      <c r="D2" s="326"/>
      <c r="E2" s="326"/>
      <c r="F2" s="326"/>
      <c r="G2" s="326"/>
      <c r="H2" s="326"/>
      <c r="I2" s="326"/>
      <c r="J2" s="326"/>
      <c r="K2" s="326"/>
      <c r="L2" s="326"/>
      <c r="M2" s="326"/>
      <c r="N2" s="326"/>
      <c r="O2" s="326"/>
      <c r="P2" s="326"/>
      <c r="Q2" s="326"/>
      <c r="R2" s="326"/>
      <c r="S2" s="326"/>
      <c r="T2" s="326"/>
      <c r="U2" s="326"/>
      <c r="V2" s="326"/>
      <c r="W2" s="326"/>
      <c r="X2" s="326"/>
      <c r="Y2" s="326"/>
      <c r="Z2" s="326"/>
      <c r="AA2" s="326"/>
      <c r="AB2" s="326"/>
      <c r="AC2" s="326"/>
      <c r="AD2" s="326"/>
      <c r="AE2" s="326"/>
      <c r="AF2" s="326"/>
    </row>
    <row r="3" spans="1:33" ht="4.5" customHeight="1">
      <c r="B3" s="4"/>
      <c r="C3" s="4"/>
      <c r="D3" s="4"/>
      <c r="E3" s="4"/>
      <c r="F3" s="4"/>
      <c r="G3" s="5"/>
      <c r="H3" s="5"/>
      <c r="I3" s="5"/>
      <c r="J3" s="5"/>
      <c r="K3" s="5"/>
      <c r="L3" s="5"/>
      <c r="M3" s="5"/>
      <c r="N3" s="5"/>
      <c r="O3" s="5"/>
      <c r="P3" s="4"/>
      <c r="Q3" s="4"/>
      <c r="R3" s="5"/>
      <c r="S3" s="5"/>
      <c r="T3" s="5"/>
      <c r="U3" s="5"/>
      <c r="V3" s="5"/>
      <c r="W3" s="5"/>
      <c r="X3" s="5"/>
      <c r="Y3" s="5"/>
      <c r="Z3" s="5"/>
      <c r="AA3" s="5"/>
      <c r="AB3" s="5"/>
      <c r="AC3" s="5"/>
      <c r="AD3" s="5"/>
      <c r="AE3" s="5"/>
      <c r="AF3" s="4"/>
    </row>
    <row r="4" spans="1:33" s="6" customFormat="1" ht="21" customHeight="1">
      <c r="A4" s="3"/>
      <c r="B4" s="327" t="s">
        <v>31</v>
      </c>
      <c r="C4" s="327" t="s">
        <v>32</v>
      </c>
      <c r="D4" s="327" t="s">
        <v>33</v>
      </c>
      <c r="E4" s="327" t="s">
        <v>34</v>
      </c>
      <c r="F4" s="327" t="s">
        <v>35</v>
      </c>
      <c r="G4" s="330" t="s">
        <v>36</v>
      </c>
      <c r="H4" s="331"/>
      <c r="I4" s="331"/>
      <c r="J4" s="331"/>
      <c r="K4" s="331"/>
      <c r="L4" s="331"/>
      <c r="M4" s="331"/>
      <c r="N4" s="331"/>
      <c r="O4" s="332"/>
      <c r="P4" s="327" t="s">
        <v>37</v>
      </c>
      <c r="Q4" s="333" t="s">
        <v>154</v>
      </c>
      <c r="R4" s="330" t="s">
        <v>38</v>
      </c>
      <c r="S4" s="331"/>
      <c r="T4" s="331"/>
      <c r="U4" s="331"/>
      <c r="V4" s="331"/>
      <c r="W4" s="331"/>
      <c r="X4" s="331"/>
      <c r="Y4" s="331"/>
      <c r="Z4" s="331"/>
      <c r="AA4" s="331"/>
      <c r="AB4" s="331"/>
      <c r="AC4" s="331"/>
      <c r="AD4" s="331"/>
      <c r="AE4" s="332"/>
      <c r="AF4" s="336" t="s">
        <v>39</v>
      </c>
      <c r="AG4" s="3"/>
    </row>
    <row r="5" spans="1:33" s="6" customFormat="1" ht="27" customHeight="1">
      <c r="A5" s="3"/>
      <c r="B5" s="328"/>
      <c r="C5" s="328"/>
      <c r="D5" s="328"/>
      <c r="E5" s="328"/>
      <c r="F5" s="328"/>
      <c r="G5" s="330" t="s">
        <v>40</v>
      </c>
      <c r="H5" s="332"/>
      <c r="I5" s="327" t="s">
        <v>41</v>
      </c>
      <c r="J5" s="327" t="s">
        <v>42</v>
      </c>
      <c r="K5" s="327" t="s">
        <v>43</v>
      </c>
      <c r="L5" s="345" t="s">
        <v>44</v>
      </c>
      <c r="M5" s="345" t="s">
        <v>45</v>
      </c>
      <c r="N5" s="339" t="s">
        <v>46</v>
      </c>
      <c r="O5" s="340"/>
      <c r="P5" s="328"/>
      <c r="Q5" s="334"/>
      <c r="R5" s="330" t="s">
        <v>47</v>
      </c>
      <c r="S5" s="331"/>
      <c r="T5" s="331"/>
      <c r="U5" s="331"/>
      <c r="V5" s="331"/>
      <c r="W5" s="331"/>
      <c r="X5" s="331"/>
      <c r="Y5" s="332"/>
      <c r="Z5" s="330" t="s">
        <v>48</v>
      </c>
      <c r="AA5" s="331"/>
      <c r="AB5" s="331"/>
      <c r="AC5" s="331"/>
      <c r="AD5" s="331"/>
      <c r="AE5" s="332"/>
      <c r="AF5" s="337"/>
      <c r="AG5" s="3"/>
    </row>
    <row r="6" spans="1:33" s="6" customFormat="1" ht="30" customHeight="1">
      <c r="A6" s="3"/>
      <c r="B6" s="328"/>
      <c r="C6" s="328"/>
      <c r="D6" s="328"/>
      <c r="E6" s="328"/>
      <c r="F6" s="328"/>
      <c r="G6" s="327" t="s">
        <v>49</v>
      </c>
      <c r="H6" s="327" t="s">
        <v>50</v>
      </c>
      <c r="I6" s="328"/>
      <c r="J6" s="328"/>
      <c r="K6" s="328"/>
      <c r="L6" s="346"/>
      <c r="M6" s="346"/>
      <c r="N6" s="348"/>
      <c r="O6" s="349"/>
      <c r="P6" s="328"/>
      <c r="Q6" s="334"/>
      <c r="R6" s="327" t="s">
        <v>51</v>
      </c>
      <c r="S6" s="327" t="s">
        <v>52</v>
      </c>
      <c r="T6" s="327" t="s">
        <v>53</v>
      </c>
      <c r="U6" s="330" t="s">
        <v>54</v>
      </c>
      <c r="V6" s="331"/>
      <c r="W6" s="332"/>
      <c r="X6" s="330" t="s">
        <v>55</v>
      </c>
      <c r="Y6" s="332"/>
      <c r="Z6" s="327" t="s">
        <v>51</v>
      </c>
      <c r="AA6" s="327" t="s">
        <v>56</v>
      </c>
      <c r="AB6" s="327" t="s">
        <v>57</v>
      </c>
      <c r="AC6" s="327" t="s">
        <v>58</v>
      </c>
      <c r="AD6" s="339" t="s">
        <v>59</v>
      </c>
      <c r="AE6" s="340"/>
      <c r="AF6" s="337"/>
      <c r="AG6" s="3"/>
    </row>
    <row r="7" spans="1:33" s="6" customFormat="1" ht="114.95" customHeight="1">
      <c r="A7" s="3"/>
      <c r="B7" s="328"/>
      <c r="C7" s="328"/>
      <c r="D7" s="328"/>
      <c r="E7" s="328"/>
      <c r="F7" s="328"/>
      <c r="G7" s="328"/>
      <c r="H7" s="328"/>
      <c r="I7" s="328"/>
      <c r="J7" s="328"/>
      <c r="K7" s="328"/>
      <c r="L7" s="346"/>
      <c r="M7" s="346"/>
      <c r="N7" s="341"/>
      <c r="O7" s="342"/>
      <c r="P7" s="328"/>
      <c r="Q7" s="334"/>
      <c r="R7" s="328"/>
      <c r="S7" s="328"/>
      <c r="T7" s="328"/>
      <c r="U7" s="327" t="s">
        <v>60</v>
      </c>
      <c r="V7" s="343" t="s">
        <v>61</v>
      </c>
      <c r="W7" s="344"/>
      <c r="X7" s="327" t="s">
        <v>62</v>
      </c>
      <c r="Y7" s="327" t="s">
        <v>63</v>
      </c>
      <c r="Z7" s="328"/>
      <c r="AA7" s="328"/>
      <c r="AB7" s="328"/>
      <c r="AC7" s="328"/>
      <c r="AD7" s="341"/>
      <c r="AE7" s="342"/>
      <c r="AF7" s="337"/>
      <c r="AG7" s="3"/>
    </row>
    <row r="8" spans="1:33" s="6" customFormat="1" ht="69.95" customHeight="1">
      <c r="A8" s="3"/>
      <c r="B8" s="329"/>
      <c r="C8" s="329"/>
      <c r="D8" s="329"/>
      <c r="E8" s="329"/>
      <c r="F8" s="329"/>
      <c r="G8" s="329"/>
      <c r="H8" s="329"/>
      <c r="I8" s="329"/>
      <c r="J8" s="329"/>
      <c r="K8" s="329"/>
      <c r="L8" s="347"/>
      <c r="M8" s="347"/>
      <c r="N8" s="7" t="s">
        <v>64</v>
      </c>
      <c r="O8" s="7" t="s">
        <v>65</v>
      </c>
      <c r="P8" s="329"/>
      <c r="Q8" s="335"/>
      <c r="R8" s="329"/>
      <c r="S8" s="329"/>
      <c r="T8" s="329"/>
      <c r="U8" s="329"/>
      <c r="V8" s="8" t="s">
        <v>64</v>
      </c>
      <c r="W8" s="8" t="s">
        <v>65</v>
      </c>
      <c r="X8" s="329"/>
      <c r="Y8" s="329"/>
      <c r="Z8" s="329"/>
      <c r="AA8" s="329"/>
      <c r="AB8" s="329"/>
      <c r="AC8" s="329"/>
      <c r="AD8" s="8" t="s">
        <v>64</v>
      </c>
      <c r="AE8" s="8" t="s">
        <v>65</v>
      </c>
      <c r="AF8" s="338"/>
      <c r="AG8" s="3"/>
    </row>
    <row r="9" spans="1:33" s="6" customFormat="1" ht="138.6" customHeight="1">
      <c r="A9" s="3"/>
      <c r="B9" s="9" t="s">
        <v>204</v>
      </c>
      <c r="C9" s="9" t="s">
        <v>205</v>
      </c>
      <c r="D9" s="9"/>
      <c r="E9" s="9"/>
      <c r="F9" s="10" t="str">
        <f>様式16号!I1</f>
        <v>○○町の森林を守る会</v>
      </c>
      <c r="G9" s="11"/>
      <c r="H9" s="11"/>
      <c r="I9" s="11"/>
      <c r="J9" s="12"/>
      <c r="K9" s="12"/>
      <c r="L9" s="11"/>
      <c r="M9" s="11"/>
      <c r="N9" s="13"/>
      <c r="O9" s="13"/>
      <c r="P9" s="12"/>
      <c r="Q9" s="12">
        <f>SUM(様式16号!E8:E16)</f>
        <v>13</v>
      </c>
      <c r="R9" s="13">
        <f>S9+T9</f>
        <v>0</v>
      </c>
      <c r="S9" s="13"/>
      <c r="T9" s="13">
        <f>U9+V9+W9+X9+Y9</f>
        <v>0</v>
      </c>
      <c r="U9" s="13"/>
      <c r="V9" s="13"/>
      <c r="W9" s="13"/>
      <c r="X9" s="13"/>
      <c r="Y9" s="13"/>
      <c r="Z9" s="13">
        <f>SUM(AA9:AE9)</f>
        <v>95640</v>
      </c>
      <c r="AA9" s="13">
        <f>様式第17号_金銭出納簿!F54</f>
        <v>80000</v>
      </c>
      <c r="AB9" s="13">
        <f>様式第17号_金銭出納簿!G54</f>
        <v>0</v>
      </c>
      <c r="AC9" s="13">
        <f>様式第17号_金銭出納簿!H54</f>
        <v>15640</v>
      </c>
      <c r="AD9" s="13"/>
      <c r="AE9" s="13"/>
      <c r="AF9" s="14"/>
      <c r="AG9" s="3"/>
    </row>
    <row r="10" spans="1:33" ht="7.5" customHeight="1">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row>
    <row r="11" spans="1:33" ht="18.600000000000001" customHeight="1">
      <c r="B11" s="16" t="s">
        <v>66</v>
      </c>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row>
    <row r="12" spans="1:33" ht="7.5" customHeight="1"/>
    <row r="13" spans="1:33" ht="7.5" customHeight="1"/>
  </sheetData>
  <mergeCells count="37">
    <mergeCell ref="G6:G8"/>
    <mergeCell ref="H6:H8"/>
    <mergeCell ref="R6:R8"/>
    <mergeCell ref="S6:S8"/>
    <mergeCell ref="T6:T8"/>
    <mergeCell ref="L5:L8"/>
    <mergeCell ref="M5:M8"/>
    <mergeCell ref="N5:O7"/>
    <mergeCell ref="R5:Y5"/>
    <mergeCell ref="Z5:AE5"/>
    <mergeCell ref="U6:W6"/>
    <mergeCell ref="X6:Y6"/>
    <mergeCell ref="Z6:Z8"/>
    <mergeCell ref="AA6:AA8"/>
    <mergeCell ref="AB6:AB8"/>
    <mergeCell ref="AC6:AC8"/>
    <mergeCell ref="AD6:AE7"/>
    <mergeCell ref="U7:U8"/>
    <mergeCell ref="V7:W7"/>
    <mergeCell ref="X7:X8"/>
    <mergeCell ref="Y7:Y8"/>
    <mergeCell ref="B1:AF1"/>
    <mergeCell ref="B2:AF2"/>
    <mergeCell ref="B4:B8"/>
    <mergeCell ref="C4:C8"/>
    <mergeCell ref="D4:D8"/>
    <mergeCell ref="E4:E8"/>
    <mergeCell ref="F4:F8"/>
    <mergeCell ref="G4:O4"/>
    <mergeCell ref="P4:P8"/>
    <mergeCell ref="Q4:Q8"/>
    <mergeCell ref="R4:AE4"/>
    <mergeCell ref="AF4:AF8"/>
    <mergeCell ref="G5:H5"/>
    <mergeCell ref="I5:I8"/>
    <mergeCell ref="J5:J8"/>
    <mergeCell ref="K5:K8"/>
  </mergeCells>
  <phoneticPr fontId="10"/>
  <printOptions horizontalCentered="1"/>
  <pageMargins left="0.19685039370078741" right="0.19685039370078741" top="0.59055118110236227" bottom="0.59055118110236227" header="0.31496062992125984" footer="0.31496062992125984"/>
  <pageSetup paperSize="9" scale="6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6</vt:i4>
      </vt:variant>
    </vt:vector>
  </HeadingPairs>
  <TitlesOfParts>
    <vt:vector size="16" baseType="lpstr">
      <vt:lpstr>様式16号</vt:lpstr>
      <vt:lpstr>別添1_作業写真整理帳 </vt:lpstr>
      <vt:lpstr>別添２_作業写真整理帳 </vt:lpstr>
      <vt:lpstr>様式第17号_金銭出納簿</vt:lpstr>
      <vt:lpstr>領NO.〇</vt:lpstr>
      <vt:lpstr>人権費支給台帳</vt:lpstr>
      <vt:lpstr>借上げ費台帳</vt:lpstr>
      <vt:lpstr>様式第18号</vt:lpstr>
      <vt:lpstr>様式19　別紙１</vt:lpstr>
      <vt:lpstr>様式19号　別紙２</vt:lpstr>
      <vt:lpstr>人権費支給台帳!Print_Area</vt:lpstr>
      <vt:lpstr>'別添２_作業写真整理帳 '!Print_Area</vt:lpstr>
      <vt:lpstr>'様式19　別紙１'!Print_Area</vt:lpstr>
      <vt:lpstr>'様式19号　別紙２'!Print_Area</vt:lpstr>
      <vt:lpstr>様式第17号_金銭出納簿!Print_Area</vt:lpstr>
      <vt:lpstr>'様式19　別紙１'!Print_Titles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梅田　厚</dc:creator>
  <cp:lastModifiedBy>shinrin075</cp:lastModifiedBy>
  <cp:lastPrinted>2022-06-25T01:55:50Z</cp:lastPrinted>
  <dcterms:created xsi:type="dcterms:W3CDTF">2015-06-05T18:19:34Z</dcterms:created>
  <dcterms:modified xsi:type="dcterms:W3CDTF">2022-08-03T08:08:29Z</dcterms:modified>
</cp:coreProperties>
</file>